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2"/>
  </bookViews>
  <sheets>
    <sheet name="市场运行监测" sheetId="10" r:id="rId1"/>
    <sheet name="客流地区分布" sheetId="11" r:id="rId2"/>
    <sheet name="客运站运行监测" sheetId="12" r:id="rId3"/>
  </sheets>
  <calcPr calcId="144525"/>
</workbook>
</file>

<file path=xl/sharedStrings.xml><?xml version="1.0" encoding="utf-8"?>
<sst xmlns="http://schemas.openxmlformats.org/spreadsheetml/2006/main" count="263" uniqueCount="216">
  <si>
    <t>表1</t>
  </si>
  <si>
    <t>东莞市道路客运行业市场运行监测指标统计表</t>
  </si>
  <si>
    <t>统计周期：2024年7-12月</t>
  </si>
  <si>
    <t>序号</t>
  </si>
  <si>
    <t>一级指标</t>
  </si>
  <si>
    <t>二级指标</t>
  </si>
  <si>
    <t>三级指标</t>
  </si>
  <si>
    <t>指标数</t>
  </si>
  <si>
    <t>7月</t>
  </si>
  <si>
    <t>8月</t>
  </si>
  <si>
    <t>9月</t>
  </si>
  <si>
    <t>10月</t>
  </si>
  <si>
    <t>11月</t>
  </si>
  <si>
    <t>12月</t>
  </si>
  <si>
    <t>综合</t>
  </si>
  <si>
    <t>a1</t>
  </si>
  <si>
    <t>行业概况
（运能指标）</t>
  </si>
  <si>
    <t>客运企业（家）</t>
  </si>
  <si>
    <t>-</t>
  </si>
  <si>
    <t>a2</t>
  </si>
  <si>
    <t>客运指标数（个）</t>
  </si>
  <si>
    <t>a3</t>
  </si>
  <si>
    <t xml:space="preserve">    其中：</t>
  </si>
  <si>
    <t>省际班车指标</t>
  </si>
  <si>
    <t>a4</t>
  </si>
  <si>
    <t>市际班车指标</t>
  </si>
  <si>
    <t>a5</t>
  </si>
  <si>
    <t>市际包车指标</t>
  </si>
  <si>
    <t>a6</t>
  </si>
  <si>
    <t>市内包车指标</t>
  </si>
  <si>
    <t>a7</t>
  </si>
  <si>
    <t>营运客车（辆）</t>
  </si>
  <si>
    <t>a8</t>
  </si>
  <si>
    <t>座位数（个）</t>
  </si>
  <si>
    <t>a9</t>
  </si>
  <si>
    <t>行业运营
（市场指标）</t>
  </si>
  <si>
    <t>日均在营运车辆数（辆）</t>
  </si>
  <si>
    <t>a10</t>
  </si>
  <si>
    <t>统计周期客运总量（人次）</t>
  </si>
  <si>
    <t>a11</t>
  </si>
  <si>
    <t>班车</t>
  </si>
  <si>
    <t>a12</t>
  </si>
  <si>
    <t>包车</t>
  </si>
  <si>
    <t>a13</t>
  </si>
  <si>
    <t>定制客运</t>
  </si>
  <si>
    <t>a14</t>
  </si>
  <si>
    <t>日均客运量（人次）</t>
  </si>
  <si>
    <t>a15</t>
  </si>
  <si>
    <t>a16</t>
  </si>
  <si>
    <t>a17</t>
  </si>
  <si>
    <t>a18</t>
  </si>
  <si>
    <t>行业状况分析
（决策指标）</t>
  </si>
  <si>
    <t>指标利用率</t>
  </si>
  <si>
    <t>a19</t>
  </si>
  <si>
    <t>出车率</t>
  </si>
  <si>
    <t>a20</t>
  </si>
  <si>
    <t>运能利用率</t>
  </si>
  <si>
    <t>表2</t>
  </si>
  <si>
    <t>东莞市道路客运行业客流地区分布指标统计表</t>
  </si>
  <si>
    <t>客运量（人次）</t>
  </si>
  <si>
    <t>占比（%）</t>
  </si>
  <si>
    <t>说明</t>
  </si>
  <si>
    <t>b1</t>
  </si>
  <si>
    <t>广东</t>
  </si>
  <si>
    <t>b2</t>
  </si>
  <si>
    <t>广州</t>
  </si>
  <si>
    <t>该部分统计反映东莞至广东省内各地市客运量的占比情况</t>
  </si>
  <si>
    <t>b3</t>
  </si>
  <si>
    <t>深圳</t>
  </si>
  <si>
    <t>b4</t>
  </si>
  <si>
    <t>珠海</t>
  </si>
  <si>
    <t>b5</t>
  </si>
  <si>
    <t>汕头</t>
  </si>
  <si>
    <t>b6</t>
  </si>
  <si>
    <t>佛山</t>
  </si>
  <si>
    <t>b7</t>
  </si>
  <si>
    <t>韶关</t>
  </si>
  <si>
    <t>b8</t>
  </si>
  <si>
    <t>湛江</t>
  </si>
  <si>
    <t>b9</t>
  </si>
  <si>
    <t>肇庆</t>
  </si>
  <si>
    <t>b10</t>
  </si>
  <si>
    <t>江门</t>
  </si>
  <si>
    <t>b11</t>
  </si>
  <si>
    <t>茂名</t>
  </si>
  <si>
    <t>b12</t>
  </si>
  <si>
    <t>惠州</t>
  </si>
  <si>
    <t>b13</t>
  </si>
  <si>
    <t>梅州</t>
  </si>
  <si>
    <t>b14</t>
  </si>
  <si>
    <t>汕尾</t>
  </si>
  <si>
    <t>b15</t>
  </si>
  <si>
    <t>河源</t>
  </si>
  <si>
    <t>b16</t>
  </si>
  <si>
    <t>阳江</t>
  </si>
  <si>
    <t>b17</t>
  </si>
  <si>
    <t>清远</t>
  </si>
  <si>
    <t>b18</t>
  </si>
  <si>
    <t>东莞</t>
  </si>
  <si>
    <t>b19</t>
  </si>
  <si>
    <t>中山</t>
  </si>
  <si>
    <t>b20</t>
  </si>
  <si>
    <t>潮州</t>
  </si>
  <si>
    <t>b21</t>
  </si>
  <si>
    <t>揭阳</t>
  </si>
  <si>
    <t>b22</t>
  </si>
  <si>
    <t>云浮</t>
  </si>
  <si>
    <t>b23</t>
  </si>
  <si>
    <t>广西</t>
  </si>
  <si>
    <t>b24</t>
  </si>
  <si>
    <t>湖南</t>
  </si>
  <si>
    <t>b25</t>
  </si>
  <si>
    <t>江西</t>
  </si>
  <si>
    <t>b26</t>
  </si>
  <si>
    <t>湖北</t>
  </si>
  <si>
    <t>b27</t>
  </si>
  <si>
    <t>贵州</t>
  </si>
  <si>
    <t>b28</t>
  </si>
  <si>
    <t>河南</t>
  </si>
  <si>
    <t>b29</t>
  </si>
  <si>
    <t>四川</t>
  </si>
  <si>
    <t>b30</t>
  </si>
  <si>
    <t>云南</t>
  </si>
  <si>
    <t>b31</t>
  </si>
  <si>
    <t>福建</t>
  </si>
  <si>
    <t>b32</t>
  </si>
  <si>
    <t>海南</t>
  </si>
  <si>
    <t>b33</t>
  </si>
  <si>
    <t>安徽</t>
  </si>
  <si>
    <t>b44</t>
  </si>
  <si>
    <t>其他</t>
  </si>
  <si>
    <t>统计周期客运总量</t>
  </si>
  <si>
    <t>表3</t>
  </si>
  <si>
    <t>东莞市汽车客运站运行监测指标统计表</t>
  </si>
  <si>
    <t>日均发送量（人次）</t>
  </si>
  <si>
    <t>c1</t>
  </si>
  <si>
    <t>客运站点（个）</t>
  </si>
  <si>
    <t>c2</t>
  </si>
  <si>
    <t>其中：</t>
  </si>
  <si>
    <t>一级站</t>
  </si>
  <si>
    <t>c3</t>
  </si>
  <si>
    <t>二级站</t>
  </si>
  <si>
    <t>c4</t>
  </si>
  <si>
    <t>三级站</t>
  </si>
  <si>
    <t>c5</t>
  </si>
  <si>
    <t>便捷站</t>
  </si>
  <si>
    <t>招呼站</t>
  </si>
  <si>
    <t>停靠点</t>
  </si>
  <si>
    <t>c6</t>
  </si>
  <si>
    <t>发送量
（人次）</t>
  </si>
  <si>
    <t>c8</t>
  </si>
  <si>
    <t>东莞市南城汽车客运站</t>
  </si>
  <si>
    <t>c9</t>
  </si>
  <si>
    <t>东莞市汽车客运东站</t>
  </si>
  <si>
    <t>c11</t>
  </si>
  <si>
    <t>东莞市长安汽车客运站</t>
  </si>
  <si>
    <t>c12</t>
  </si>
  <si>
    <t>东莞市石龙汽车客运站</t>
  </si>
  <si>
    <t>c13</t>
  </si>
  <si>
    <t>东莞市中堂汽车客运站</t>
  </si>
  <si>
    <t>c14</t>
  </si>
  <si>
    <t>东莞市清溪汽车客运站</t>
  </si>
  <si>
    <t>c15</t>
  </si>
  <si>
    <t>东莞市虎门汽车客运站</t>
  </si>
  <si>
    <t>c16</t>
  </si>
  <si>
    <t>东莞市常平汽车客运站</t>
  </si>
  <si>
    <t>c17</t>
  </si>
  <si>
    <t>东莞市大朗汽车客运站</t>
  </si>
  <si>
    <t>c18</t>
  </si>
  <si>
    <t>东莞市凤岗汽车客运站</t>
  </si>
  <si>
    <t>c19</t>
  </si>
  <si>
    <t>东莞市石排汽车客运站</t>
  </si>
  <si>
    <t>c20</t>
  </si>
  <si>
    <t>东莞市塘厦汽车客运站</t>
  </si>
  <si>
    <t>c21</t>
  </si>
  <si>
    <t>东莞市黄江汽车客运站</t>
  </si>
  <si>
    <t>c22</t>
  </si>
  <si>
    <t>东莞市汽车客运北站</t>
  </si>
  <si>
    <t>c23</t>
  </si>
  <si>
    <t>东莞市松山湖汽车客运站</t>
  </si>
  <si>
    <t>c24</t>
  </si>
  <si>
    <t>东莞市南城城市候机楼招呼站</t>
  </si>
  <si>
    <t>c25</t>
  </si>
  <si>
    <t>东莞市东城城市候机楼停靠点</t>
  </si>
  <si>
    <t>c26</t>
  </si>
  <si>
    <t>东莞市松山湖城市候机楼招呼站</t>
  </si>
  <si>
    <t>c28</t>
  </si>
  <si>
    <t>东莞市横沥镇稻香饮食文化中心招呼站</t>
  </si>
  <si>
    <t>c29</t>
  </si>
  <si>
    <t>东莞市虎门镇翔凯酒店招呼站</t>
  </si>
  <si>
    <t>c30</t>
  </si>
  <si>
    <t>东莞市厚街镇海悦酒店招呼站</t>
  </si>
  <si>
    <t>c31</t>
  </si>
  <si>
    <t>东莞市石龙镇电信大楼招呼站</t>
  </si>
  <si>
    <t>c32</t>
  </si>
  <si>
    <t>东莞市樟木头镇新都会酒店停靠点</t>
  </si>
  <si>
    <t>c33</t>
  </si>
  <si>
    <t>东莞市大朗镇盈丰大厦停靠点</t>
  </si>
  <si>
    <t>c34</t>
  </si>
  <si>
    <t>东莞市常平镇美怡登酒店停靠点</t>
  </si>
  <si>
    <t>c35</t>
  </si>
  <si>
    <t>东莞市寮步镇悦莱花园酒店停靠点</t>
  </si>
  <si>
    <t>c36</t>
  </si>
  <si>
    <t>东莞市松山湖八方快捷酒店停靠点</t>
  </si>
  <si>
    <t>c37</t>
  </si>
  <si>
    <t>东莞市东城街道民盈国贸中心停靠点</t>
  </si>
  <si>
    <t>c38</t>
  </si>
  <si>
    <t>东莞市万江街道锦江之星旅馆停靠点</t>
  </si>
  <si>
    <t>c39</t>
  </si>
  <si>
    <t>东莞市塘厦镇赣深高铁东莞南站停靠点</t>
  </si>
  <si>
    <t>c40</t>
  </si>
  <si>
    <t>东莞市虎门镇广深港高铁虎门站停靠点</t>
  </si>
  <si>
    <t>c41</t>
  </si>
  <si>
    <t>东莞市厚街镇喜来登酒店停靠点</t>
  </si>
  <si>
    <t>c42</t>
  </si>
  <si>
    <t>东莞市高埗北王路招呼站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</si>
</sst>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6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1" fillId="14" borderId="1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4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2" borderId="5" xfId="51" applyNumberFormat="1" applyFont="1" applyFill="1" applyBorder="1" applyAlignment="1">
      <alignment horizontal="center" vertical="center" wrapText="1"/>
    </xf>
    <xf numFmtId="0" fontId="4" fillId="0" borderId="5" xfId="51" applyFont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3" fillId="2" borderId="7" xfId="51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3" fillId="0" borderId="0" xfId="51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6" fillId="0" borderId="5" xfId="50" applyNumberFormat="1" applyFont="1" applyFill="1" applyBorder="1" applyAlignment="1">
      <alignment horizontal="center" vertical="center" wrapText="1"/>
    </xf>
    <xf numFmtId="0" fontId="6" fillId="2" borderId="5" xfId="5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49" applyFill="1" applyBorder="1" applyAlignment="1">
      <alignment horizontal="center" vertical="center" wrapText="1"/>
    </xf>
    <xf numFmtId="0" fontId="0" fillId="0" borderId="5" xfId="49" applyFill="1" applyBorder="1" applyAlignment="1">
      <alignment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6" fontId="6" fillId="2" borderId="5" xfId="50" applyNumberFormat="1" applyFont="1" applyFill="1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0" fontId="0" fillId="0" borderId="5" xfId="0" applyFont="1" applyBorder="1">
      <alignment vertical="center"/>
    </xf>
    <xf numFmtId="176" fontId="0" fillId="0" borderId="5" xfId="0" applyNumberFormat="1" applyFill="1" applyBorder="1" applyAlignment="1">
      <alignment horizontal="center" vertical="center"/>
    </xf>
    <xf numFmtId="10" fontId="2" fillId="2" borderId="5" xfId="0" applyNumberFormat="1" applyFont="1" applyFill="1" applyBorder="1" applyAlignment="1">
      <alignment horizontal="center" vertical="center"/>
    </xf>
    <xf numFmtId="10" fontId="3" fillId="2" borderId="5" xfId="50" applyNumberFormat="1" applyFont="1" applyFill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/>
    </xf>
    <xf numFmtId="10" fontId="6" fillId="2" borderId="5" xfId="50" applyNumberFormat="1" applyFont="1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horizontal="center" vertical="center"/>
    </xf>
    <xf numFmtId="10" fontId="0" fillId="2" borderId="5" xfId="0" applyNumberForma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L24" sqref="L24"/>
    </sheetView>
  </sheetViews>
  <sheetFormatPr defaultColWidth="9" defaultRowHeight="13.5"/>
  <cols>
    <col min="1" max="1" width="6" customWidth="1"/>
    <col min="2" max="2" width="13.875" customWidth="1"/>
    <col min="3" max="3" width="23.125" customWidth="1"/>
    <col min="4" max="4" width="13.625" customWidth="1"/>
    <col min="5" max="5" width="10.625" customWidth="1"/>
    <col min="6" max="6" width="10.125" customWidth="1"/>
    <col min="7" max="10" width="10.625" customWidth="1"/>
    <col min="11" max="11" width="13.375" customWidth="1"/>
  </cols>
  <sheetData>
    <row r="1" spans="1:1">
      <c r="A1" t="s">
        <v>0</v>
      </c>
    </row>
    <row r="2" ht="22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3.25" customHeight="1" spans="1:11">
      <c r="A3" s="3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ht="20.1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9" t="s">
        <v>7</v>
      </c>
      <c r="F4" s="9"/>
      <c r="G4" s="9"/>
      <c r="H4" s="9"/>
      <c r="I4" s="9"/>
      <c r="J4" s="9"/>
      <c r="K4" s="9"/>
    </row>
    <row r="5" ht="20.1" customHeight="1" spans="1:11">
      <c r="A5" s="7"/>
      <c r="B5" s="7"/>
      <c r="C5" s="7"/>
      <c r="D5" s="7"/>
      <c r="E5" s="52" t="s">
        <v>8</v>
      </c>
      <c r="F5" s="52" t="s">
        <v>9</v>
      </c>
      <c r="G5" s="52" t="s">
        <v>10</v>
      </c>
      <c r="H5" s="52" t="s">
        <v>11</v>
      </c>
      <c r="I5" s="52" t="s">
        <v>12</v>
      </c>
      <c r="J5" s="52" t="s">
        <v>13</v>
      </c>
      <c r="K5" s="8" t="s">
        <v>14</v>
      </c>
    </row>
    <row r="6" ht="20.1" customHeight="1" spans="1:11">
      <c r="A6" s="9" t="s">
        <v>15</v>
      </c>
      <c r="B6" s="67" t="s">
        <v>16</v>
      </c>
      <c r="C6" s="53" t="s">
        <v>17</v>
      </c>
      <c r="D6" s="53"/>
      <c r="E6" s="68">
        <v>38</v>
      </c>
      <c r="F6" s="68">
        <v>38</v>
      </c>
      <c r="G6" s="68">
        <v>38</v>
      </c>
      <c r="H6" s="68">
        <v>38</v>
      </c>
      <c r="I6" s="68">
        <v>38</v>
      </c>
      <c r="J6" s="68">
        <v>38</v>
      </c>
      <c r="K6" s="9" t="s">
        <v>18</v>
      </c>
    </row>
    <row r="7" ht="20.1" customHeight="1" spans="1:11">
      <c r="A7" s="9" t="s">
        <v>19</v>
      </c>
      <c r="B7" s="69"/>
      <c r="C7" s="53" t="s">
        <v>20</v>
      </c>
      <c r="D7" s="53"/>
      <c r="E7" s="70">
        <v>2454</v>
      </c>
      <c r="F7" s="70">
        <v>2406</v>
      </c>
      <c r="G7" s="70">
        <v>2406</v>
      </c>
      <c r="H7" s="70">
        <v>2343</v>
      </c>
      <c r="I7" s="70">
        <v>2343</v>
      </c>
      <c r="J7" s="70">
        <v>2347</v>
      </c>
      <c r="K7" s="9" t="s">
        <v>18</v>
      </c>
    </row>
    <row r="8" ht="20.1" customHeight="1" spans="1:11">
      <c r="A8" s="9" t="s">
        <v>21</v>
      </c>
      <c r="B8" s="69"/>
      <c r="C8" s="53" t="s">
        <v>22</v>
      </c>
      <c r="D8" s="9" t="s">
        <v>23</v>
      </c>
      <c r="E8" s="70">
        <v>165</v>
      </c>
      <c r="F8" s="70">
        <v>135</v>
      </c>
      <c r="G8" s="70">
        <v>135</v>
      </c>
      <c r="H8" s="70">
        <v>118</v>
      </c>
      <c r="I8" s="70">
        <v>118</v>
      </c>
      <c r="J8" s="70">
        <v>113</v>
      </c>
      <c r="K8" s="9" t="s">
        <v>18</v>
      </c>
    </row>
    <row r="9" ht="20.1" customHeight="1" spans="1:11">
      <c r="A9" s="9" t="s">
        <v>24</v>
      </c>
      <c r="B9" s="69"/>
      <c r="C9" s="53"/>
      <c r="D9" s="9" t="s">
        <v>25</v>
      </c>
      <c r="E9" s="70">
        <v>397</v>
      </c>
      <c r="F9" s="70">
        <v>379</v>
      </c>
      <c r="G9" s="70">
        <v>379</v>
      </c>
      <c r="H9" s="70">
        <v>363</v>
      </c>
      <c r="I9" s="70">
        <v>363</v>
      </c>
      <c r="J9" s="70">
        <v>363</v>
      </c>
      <c r="K9" s="9" t="s">
        <v>18</v>
      </c>
    </row>
    <row r="10" ht="20.1" customHeight="1" spans="1:11">
      <c r="A10" s="9" t="s">
        <v>26</v>
      </c>
      <c r="B10" s="69"/>
      <c r="C10" s="53"/>
      <c r="D10" s="9" t="s">
        <v>27</v>
      </c>
      <c r="E10" s="70">
        <v>1755</v>
      </c>
      <c r="F10" s="70">
        <v>1755</v>
      </c>
      <c r="G10" s="70">
        <v>1755</v>
      </c>
      <c r="H10" s="70">
        <v>1725</v>
      </c>
      <c r="I10" s="70">
        <v>1725</v>
      </c>
      <c r="J10" s="70">
        <v>1722</v>
      </c>
      <c r="K10" s="9" t="s">
        <v>18</v>
      </c>
    </row>
    <row r="11" ht="20.1" customHeight="1" spans="1:11">
      <c r="A11" s="9" t="s">
        <v>28</v>
      </c>
      <c r="B11" s="69"/>
      <c r="C11" s="53"/>
      <c r="D11" s="9" t="s">
        <v>29</v>
      </c>
      <c r="E11" s="70">
        <v>137</v>
      </c>
      <c r="F11" s="70">
        <v>137</v>
      </c>
      <c r="G11" s="70">
        <v>137</v>
      </c>
      <c r="H11" s="70">
        <v>137</v>
      </c>
      <c r="I11" s="70">
        <v>137</v>
      </c>
      <c r="J11" s="70">
        <v>139</v>
      </c>
      <c r="K11" s="9" t="s">
        <v>18</v>
      </c>
    </row>
    <row r="12" ht="20.1" customHeight="1" spans="1:11">
      <c r="A12" s="9" t="s">
        <v>30</v>
      </c>
      <c r="B12" s="69"/>
      <c r="C12" s="53" t="s">
        <v>31</v>
      </c>
      <c r="D12" s="53"/>
      <c r="E12" s="70">
        <v>1781</v>
      </c>
      <c r="F12" s="70">
        <v>1784</v>
      </c>
      <c r="G12" s="70">
        <v>1775</v>
      </c>
      <c r="H12" s="70">
        <v>1763</v>
      </c>
      <c r="I12" s="70">
        <v>1774</v>
      </c>
      <c r="J12" s="70">
        <v>1774</v>
      </c>
      <c r="K12" s="9" t="s">
        <v>18</v>
      </c>
    </row>
    <row r="13" ht="20.1" customHeight="1" spans="1:11">
      <c r="A13" s="9" t="s">
        <v>32</v>
      </c>
      <c r="B13" s="7"/>
      <c r="C13" s="53" t="s">
        <v>33</v>
      </c>
      <c r="D13" s="53"/>
      <c r="E13" s="70">
        <v>79980</v>
      </c>
      <c r="F13" s="70">
        <v>80022</v>
      </c>
      <c r="G13" s="70">
        <v>79789</v>
      </c>
      <c r="H13" s="70">
        <v>79508</v>
      </c>
      <c r="I13" s="70">
        <v>78747</v>
      </c>
      <c r="J13" s="70">
        <v>78743</v>
      </c>
      <c r="K13" s="9" t="s">
        <v>18</v>
      </c>
    </row>
    <row r="14" ht="20.1" customHeight="1" spans="1:11">
      <c r="A14" s="9" t="s">
        <v>34</v>
      </c>
      <c r="B14" s="67" t="s">
        <v>35</v>
      </c>
      <c r="C14" s="53" t="s">
        <v>36</v>
      </c>
      <c r="D14" s="53"/>
      <c r="E14" s="71">
        <v>674.92</v>
      </c>
      <c r="F14" s="70">
        <v>619.93</v>
      </c>
      <c r="G14" s="70">
        <v>642.2</v>
      </c>
      <c r="H14" s="70">
        <v>696.55</v>
      </c>
      <c r="I14" s="70">
        <v>749.79</v>
      </c>
      <c r="J14" s="70">
        <v>683</v>
      </c>
      <c r="K14" s="78">
        <f>SUM(E14:J14)/6</f>
        <v>677.731666666667</v>
      </c>
    </row>
    <row r="15" ht="20.1" customHeight="1" spans="1:11">
      <c r="A15" s="9" t="s">
        <v>37</v>
      </c>
      <c r="B15" s="69"/>
      <c r="C15" s="72" t="s">
        <v>38</v>
      </c>
      <c r="D15" s="53"/>
      <c r="E15" s="55">
        <v>839451</v>
      </c>
      <c r="F15" s="55">
        <v>787113</v>
      </c>
      <c r="G15" s="55">
        <v>791955</v>
      </c>
      <c r="H15" s="55">
        <v>848206</v>
      </c>
      <c r="I15" s="55">
        <v>926213</v>
      </c>
      <c r="J15" s="55">
        <v>878479</v>
      </c>
      <c r="K15" s="78">
        <f>SUM(E15:J15)</f>
        <v>5071417</v>
      </c>
    </row>
    <row r="16" ht="20.1" customHeight="1" spans="1:11">
      <c r="A16" s="9" t="s">
        <v>39</v>
      </c>
      <c r="B16" s="69"/>
      <c r="C16" s="53" t="s">
        <v>22</v>
      </c>
      <c r="D16" s="9" t="s">
        <v>40</v>
      </c>
      <c r="E16" s="55">
        <v>120352</v>
      </c>
      <c r="F16" s="55">
        <v>116632</v>
      </c>
      <c r="G16" s="55">
        <v>114077</v>
      </c>
      <c r="H16" s="55">
        <v>122007</v>
      </c>
      <c r="I16" s="55">
        <v>104577</v>
      </c>
      <c r="J16" s="55">
        <v>103510</v>
      </c>
      <c r="K16" s="78">
        <f>SUM(E16:J16)</f>
        <v>681155</v>
      </c>
    </row>
    <row r="17" ht="20.1" customHeight="1" spans="1:11">
      <c r="A17" s="9" t="s">
        <v>41</v>
      </c>
      <c r="B17" s="69"/>
      <c r="C17" s="53"/>
      <c r="D17" s="9" t="s">
        <v>42</v>
      </c>
      <c r="E17" s="55">
        <v>716672</v>
      </c>
      <c r="F17" s="55">
        <v>667987</v>
      </c>
      <c r="G17" s="55">
        <v>669789</v>
      </c>
      <c r="H17" s="55">
        <v>723500</v>
      </c>
      <c r="I17" s="55">
        <v>819175</v>
      </c>
      <c r="J17" s="55">
        <v>772688</v>
      </c>
      <c r="K17" s="78">
        <f>SUM(E17:J17)</f>
        <v>4369811</v>
      </c>
    </row>
    <row r="18" ht="20.1" customHeight="1" spans="1:11">
      <c r="A18" s="9" t="s">
        <v>43</v>
      </c>
      <c r="B18" s="69"/>
      <c r="C18" s="53"/>
      <c r="D18" s="9" t="s">
        <v>44</v>
      </c>
      <c r="E18" s="55">
        <v>2427</v>
      </c>
      <c r="F18" s="55">
        <v>2494</v>
      </c>
      <c r="G18" s="55">
        <v>2641</v>
      </c>
      <c r="H18" s="55">
        <v>2699</v>
      </c>
      <c r="I18" s="55">
        <v>2501</v>
      </c>
      <c r="J18" s="55">
        <v>2281</v>
      </c>
      <c r="K18" s="78">
        <f>SUM(E18:J18)</f>
        <v>15043</v>
      </c>
    </row>
    <row r="19" ht="20.1" customHeight="1" spans="1:11">
      <c r="A19" s="9" t="s">
        <v>45</v>
      </c>
      <c r="B19" s="69"/>
      <c r="C19" s="53" t="s">
        <v>46</v>
      </c>
      <c r="D19" s="9"/>
      <c r="E19" s="73">
        <v>27079</v>
      </c>
      <c r="F19" s="73">
        <v>25391</v>
      </c>
      <c r="G19" s="73">
        <v>25391</v>
      </c>
      <c r="H19" s="73">
        <v>25391</v>
      </c>
      <c r="I19" s="73">
        <v>30874</v>
      </c>
      <c r="J19" s="73">
        <v>28336</v>
      </c>
      <c r="K19" s="78">
        <f>K15/184</f>
        <v>27562.0489130435</v>
      </c>
    </row>
    <row r="20" ht="20.1" customHeight="1" spans="1:11">
      <c r="A20" s="9" t="s">
        <v>47</v>
      </c>
      <c r="B20" s="69"/>
      <c r="C20" s="53" t="s">
        <v>22</v>
      </c>
      <c r="D20" s="9" t="s">
        <v>40</v>
      </c>
      <c r="E20" s="73">
        <v>3882</v>
      </c>
      <c r="F20" s="73">
        <v>3762</v>
      </c>
      <c r="G20" s="73">
        <v>3762</v>
      </c>
      <c r="H20" s="73">
        <v>3762</v>
      </c>
      <c r="I20" s="73">
        <v>3486</v>
      </c>
      <c r="J20" s="73">
        <v>3339</v>
      </c>
      <c r="K20" s="78">
        <f>K16/184</f>
        <v>3701.92934782609</v>
      </c>
    </row>
    <row r="21" ht="20.1" customHeight="1" spans="1:11">
      <c r="A21" s="9" t="s">
        <v>48</v>
      </c>
      <c r="B21" s="69"/>
      <c r="C21" s="53"/>
      <c r="D21" s="9" t="s">
        <v>42</v>
      </c>
      <c r="E21" s="73">
        <v>23118</v>
      </c>
      <c r="F21" s="73">
        <v>21548</v>
      </c>
      <c r="G21" s="73">
        <v>21548</v>
      </c>
      <c r="H21" s="73">
        <v>21548</v>
      </c>
      <c r="I21" s="73">
        <v>27306</v>
      </c>
      <c r="J21" s="73">
        <v>24925</v>
      </c>
      <c r="K21" s="78">
        <f>K17/184</f>
        <v>23748.972826087</v>
      </c>
    </row>
    <row r="22" ht="20.1" customHeight="1" spans="1:11">
      <c r="A22" s="9" t="s">
        <v>49</v>
      </c>
      <c r="B22" s="7"/>
      <c r="C22" s="53"/>
      <c r="D22" s="9" t="s">
        <v>44</v>
      </c>
      <c r="E22" s="73">
        <v>78</v>
      </c>
      <c r="F22" s="73">
        <v>80</v>
      </c>
      <c r="G22" s="73">
        <v>80</v>
      </c>
      <c r="H22" s="73">
        <v>80</v>
      </c>
      <c r="I22" s="73">
        <v>83</v>
      </c>
      <c r="J22" s="73">
        <v>74</v>
      </c>
      <c r="K22" s="78">
        <f>K18/184</f>
        <v>81.7554347826087</v>
      </c>
    </row>
    <row r="23" ht="20.1" customHeight="1" spans="1:11">
      <c r="A23" s="9" t="s">
        <v>50</v>
      </c>
      <c r="B23" s="67" t="s">
        <v>51</v>
      </c>
      <c r="C23" s="72" t="s">
        <v>52</v>
      </c>
      <c r="D23" s="53"/>
      <c r="E23" s="74">
        <f t="shared" ref="E23:J23" si="0">E12/E7*100%</f>
        <v>0.725753871230644</v>
      </c>
      <c r="F23" s="74">
        <f t="shared" si="0"/>
        <v>0.741479634247714</v>
      </c>
      <c r="G23" s="74">
        <f t="shared" si="0"/>
        <v>0.737738985868662</v>
      </c>
      <c r="H23" s="74">
        <f t="shared" si="0"/>
        <v>0.752454118651302</v>
      </c>
      <c r="I23" s="74">
        <f t="shared" si="0"/>
        <v>0.757148954332053</v>
      </c>
      <c r="J23" s="74">
        <f t="shared" si="0"/>
        <v>0.755858542820622</v>
      </c>
      <c r="K23" s="79">
        <f>SUM(E23:J23)/6</f>
        <v>0.745072351191833</v>
      </c>
    </row>
    <row r="24" ht="20.1" customHeight="1" spans="1:11">
      <c r="A24" s="9" t="s">
        <v>53</v>
      </c>
      <c r="B24" s="69"/>
      <c r="C24" s="53" t="s">
        <v>54</v>
      </c>
      <c r="D24" s="53"/>
      <c r="E24" s="74">
        <v>0.378955642897249</v>
      </c>
      <c r="F24" s="74">
        <v>0.3475</v>
      </c>
      <c r="G24" s="74">
        <v>0.361802816901408</v>
      </c>
      <c r="H24" s="75">
        <v>0.395093590470788</v>
      </c>
      <c r="I24" s="75">
        <v>0.422655016910936</v>
      </c>
      <c r="J24" s="75">
        <v>0.3851</v>
      </c>
      <c r="K24" s="79">
        <f>SUM(E24:J24)/6</f>
        <v>0.381851177863397</v>
      </c>
    </row>
    <row r="25" ht="20.1" customHeight="1" spans="1:11">
      <c r="A25" s="9" t="s">
        <v>55</v>
      </c>
      <c r="B25" s="7"/>
      <c r="C25" s="53" t="s">
        <v>56</v>
      </c>
      <c r="D25" s="53"/>
      <c r="E25" s="76">
        <v>0.338572949689035</v>
      </c>
      <c r="F25" s="76">
        <v>0.3173</v>
      </c>
      <c r="G25" s="76">
        <v>0.330853877100854</v>
      </c>
      <c r="H25" s="77">
        <v>0.344134978504902</v>
      </c>
      <c r="I25" s="77">
        <v>0.379415580398967</v>
      </c>
      <c r="J25" s="77">
        <v>0.3599</v>
      </c>
      <c r="K25" s="79">
        <f>SUM(E25:J25)/6</f>
        <v>0.345029564282293</v>
      </c>
    </row>
  </sheetData>
  <mergeCells count="10">
    <mergeCell ref="A2:K2"/>
    <mergeCell ref="A3:K3"/>
    <mergeCell ref="E4:K4"/>
    <mergeCell ref="A4:A5"/>
    <mergeCell ref="B4:B5"/>
    <mergeCell ref="B6:B13"/>
    <mergeCell ref="B14:B22"/>
    <mergeCell ref="B23:B25"/>
    <mergeCell ref="C4:C5"/>
    <mergeCell ref="D4:D5"/>
  </mergeCells>
  <printOptions horizontalCentered="1"/>
  <pageMargins left="0.236111111111111" right="0.748031496062992" top="0.590551181102362" bottom="0.590551181102362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workbookViewId="0">
      <selection activeCell="L35" sqref="L35"/>
    </sheetView>
  </sheetViews>
  <sheetFormatPr defaultColWidth="9" defaultRowHeight="13.5"/>
  <cols>
    <col min="1" max="1" width="6" customWidth="1"/>
    <col min="2" max="2" width="12" customWidth="1"/>
    <col min="3" max="3" width="10.875" customWidth="1"/>
    <col min="4" max="10" width="10.625" customWidth="1"/>
    <col min="11" max="11" width="13.5" customWidth="1"/>
    <col min="12" max="12" width="12.5" customWidth="1"/>
  </cols>
  <sheetData>
    <row r="1" spans="1:1">
      <c r="A1" t="s">
        <v>57</v>
      </c>
    </row>
    <row r="2" ht="22.5" spans="1:12">
      <c r="A2" s="2" t="s">
        <v>58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0.1" customHeight="1" spans="1:12">
      <c r="A3" s="3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20.1" customHeight="1" spans="1:12">
      <c r="A4" s="4" t="s">
        <v>3</v>
      </c>
      <c r="B4" s="4" t="s">
        <v>4</v>
      </c>
      <c r="C4" s="4" t="s">
        <v>5</v>
      </c>
      <c r="D4" s="50" t="s">
        <v>59</v>
      </c>
      <c r="E4" s="51"/>
      <c r="F4" s="51"/>
      <c r="G4" s="51"/>
      <c r="H4" s="51"/>
      <c r="I4" s="51"/>
      <c r="J4" s="59"/>
      <c r="K4" s="60" t="s">
        <v>60</v>
      </c>
      <c r="L4" s="4" t="s">
        <v>61</v>
      </c>
    </row>
    <row r="5" ht="20.1" customHeight="1" spans="1:12">
      <c r="A5" s="7"/>
      <c r="B5" s="7"/>
      <c r="C5" s="7"/>
      <c r="D5" s="52" t="s">
        <v>8</v>
      </c>
      <c r="E5" s="52" t="s">
        <v>9</v>
      </c>
      <c r="F5" s="52" t="s">
        <v>10</v>
      </c>
      <c r="G5" s="52" t="s">
        <v>11</v>
      </c>
      <c r="H5" s="52" t="s">
        <v>12</v>
      </c>
      <c r="I5" s="52" t="s">
        <v>13</v>
      </c>
      <c r="J5" s="52" t="s">
        <v>14</v>
      </c>
      <c r="K5" s="61"/>
      <c r="L5" s="7"/>
    </row>
    <row r="6" ht="18" customHeight="1" spans="1:12">
      <c r="A6" s="9" t="s">
        <v>62</v>
      </c>
      <c r="B6" s="10" t="s">
        <v>63</v>
      </c>
      <c r="C6" s="53"/>
      <c r="D6" s="54">
        <v>796846</v>
      </c>
      <c r="E6" s="55">
        <v>739824</v>
      </c>
      <c r="F6" s="55">
        <v>757112</v>
      </c>
      <c r="G6" s="55">
        <v>813271</v>
      </c>
      <c r="H6" s="55">
        <v>889159</v>
      </c>
      <c r="I6" s="62">
        <v>849409</v>
      </c>
      <c r="J6" s="9">
        <f>SUM(D6:I6)</f>
        <v>4845621</v>
      </c>
      <c r="K6" s="63">
        <f>J6/J40</f>
        <v>0.955476743482147</v>
      </c>
      <c r="L6" s="53"/>
    </row>
    <row r="7" ht="18" customHeight="1" spans="1:12">
      <c r="A7" s="9" t="s">
        <v>64</v>
      </c>
      <c r="B7" s="10" t="s">
        <v>22</v>
      </c>
      <c r="C7" s="9" t="s">
        <v>65</v>
      </c>
      <c r="D7" s="54">
        <v>65859</v>
      </c>
      <c r="E7" s="55">
        <v>56834</v>
      </c>
      <c r="F7" s="55">
        <v>49359</v>
      </c>
      <c r="G7" s="55">
        <v>68924</v>
      </c>
      <c r="H7" s="55">
        <v>82512</v>
      </c>
      <c r="I7" s="62">
        <v>66094</v>
      </c>
      <c r="J7" s="9">
        <f t="shared" ref="J7:J39" si="0">SUM(D7:I7)</f>
        <v>389582</v>
      </c>
      <c r="K7" s="63">
        <f>J7/J6</f>
        <v>0.0803987765448433</v>
      </c>
      <c r="L7" s="64" t="s">
        <v>66</v>
      </c>
    </row>
    <row r="8" ht="18" customHeight="1" spans="1:12">
      <c r="A8" s="9" t="s">
        <v>67</v>
      </c>
      <c r="B8" s="10"/>
      <c r="C8" s="9" t="s">
        <v>68</v>
      </c>
      <c r="D8" s="54">
        <v>124337</v>
      </c>
      <c r="E8" s="55">
        <v>118652</v>
      </c>
      <c r="F8" s="55">
        <v>122978</v>
      </c>
      <c r="G8" s="55">
        <v>139516</v>
      </c>
      <c r="H8" s="55">
        <v>145130</v>
      </c>
      <c r="I8" s="62">
        <v>130126</v>
      </c>
      <c r="J8" s="9">
        <f t="shared" si="0"/>
        <v>780739</v>
      </c>
      <c r="K8" s="63">
        <f>J8/J6</f>
        <v>0.16112258882814</v>
      </c>
      <c r="L8" s="65"/>
    </row>
    <row r="9" ht="18" customHeight="1" spans="1:12">
      <c r="A9" s="9" t="s">
        <v>69</v>
      </c>
      <c r="B9" s="10"/>
      <c r="C9" s="9" t="s">
        <v>70</v>
      </c>
      <c r="D9" s="54">
        <v>23626</v>
      </c>
      <c r="E9" s="55">
        <v>20851</v>
      </c>
      <c r="F9" s="55">
        <v>20864</v>
      </c>
      <c r="G9" s="55">
        <v>23914</v>
      </c>
      <c r="H9" s="55">
        <v>31696</v>
      </c>
      <c r="I9" s="62">
        <v>29211</v>
      </c>
      <c r="J9" s="9">
        <f t="shared" si="0"/>
        <v>150162</v>
      </c>
      <c r="K9" s="63">
        <f>J9/J6</f>
        <v>0.0309892168619873</v>
      </c>
      <c r="L9" s="65"/>
    </row>
    <row r="10" ht="18" customHeight="1" spans="1:12">
      <c r="A10" s="9" t="s">
        <v>71</v>
      </c>
      <c r="B10" s="10"/>
      <c r="C10" s="9" t="s">
        <v>72</v>
      </c>
      <c r="D10" s="54">
        <v>7890</v>
      </c>
      <c r="E10" s="55">
        <v>7868</v>
      </c>
      <c r="F10" s="55">
        <v>7443</v>
      </c>
      <c r="G10" s="55">
        <v>10065</v>
      </c>
      <c r="H10" s="55">
        <v>7276</v>
      </c>
      <c r="I10" s="62">
        <v>7116</v>
      </c>
      <c r="J10" s="9">
        <f t="shared" si="0"/>
        <v>47658</v>
      </c>
      <c r="K10" s="63">
        <f>J10/J6</f>
        <v>0.00983527188775185</v>
      </c>
      <c r="L10" s="65"/>
    </row>
    <row r="11" ht="18" customHeight="1" spans="1:12">
      <c r="A11" s="9" t="s">
        <v>73</v>
      </c>
      <c r="B11" s="10"/>
      <c r="C11" s="9" t="s">
        <v>74</v>
      </c>
      <c r="D11" s="54">
        <v>11951</v>
      </c>
      <c r="E11" s="55">
        <v>14058</v>
      </c>
      <c r="F11" s="55">
        <v>14048</v>
      </c>
      <c r="G11" s="55">
        <v>21107</v>
      </c>
      <c r="H11" s="55">
        <v>21257</v>
      </c>
      <c r="I11" s="62">
        <v>16666</v>
      </c>
      <c r="J11" s="9">
        <f t="shared" si="0"/>
        <v>99087</v>
      </c>
      <c r="K11" s="63">
        <f>J11/J6</f>
        <v>0.0204487722007148</v>
      </c>
      <c r="L11" s="65"/>
    </row>
    <row r="12" ht="18" customHeight="1" spans="1:12">
      <c r="A12" s="9" t="s">
        <v>75</v>
      </c>
      <c r="B12" s="10"/>
      <c r="C12" s="9" t="s">
        <v>76</v>
      </c>
      <c r="D12" s="54">
        <v>5694</v>
      </c>
      <c r="E12" s="55">
        <v>6565</v>
      </c>
      <c r="F12" s="55">
        <v>5117</v>
      </c>
      <c r="G12" s="55">
        <v>6798</v>
      </c>
      <c r="H12" s="55">
        <v>9883</v>
      </c>
      <c r="I12" s="62">
        <v>6111</v>
      </c>
      <c r="J12" s="9">
        <f t="shared" si="0"/>
        <v>40168</v>
      </c>
      <c r="K12" s="63">
        <f>J12/J6</f>
        <v>0.00828954637599598</v>
      </c>
      <c r="L12" s="65"/>
    </row>
    <row r="13" ht="18" customHeight="1" spans="1:12">
      <c r="A13" s="9" t="s">
        <v>77</v>
      </c>
      <c r="B13" s="10"/>
      <c r="C13" s="9" t="s">
        <v>78</v>
      </c>
      <c r="D13" s="54">
        <v>5818</v>
      </c>
      <c r="E13" s="55">
        <v>6377</v>
      </c>
      <c r="F13" s="55">
        <v>6548</v>
      </c>
      <c r="G13" s="55">
        <v>6065</v>
      </c>
      <c r="H13" s="55">
        <v>4590</v>
      </c>
      <c r="I13" s="62">
        <v>4331</v>
      </c>
      <c r="J13" s="9">
        <f t="shared" si="0"/>
        <v>33729</v>
      </c>
      <c r="K13" s="63">
        <f>J13/J6</f>
        <v>0.00696071772843976</v>
      </c>
      <c r="L13" s="65"/>
    </row>
    <row r="14" ht="18" customHeight="1" spans="1:12">
      <c r="A14" s="9" t="s">
        <v>79</v>
      </c>
      <c r="B14" s="10"/>
      <c r="C14" s="9" t="s">
        <v>80</v>
      </c>
      <c r="D14" s="54">
        <v>5600</v>
      </c>
      <c r="E14" s="55">
        <v>5339</v>
      </c>
      <c r="F14" s="55">
        <v>8867</v>
      </c>
      <c r="G14" s="55">
        <v>7896</v>
      </c>
      <c r="H14" s="55">
        <v>6241</v>
      </c>
      <c r="I14" s="62">
        <v>8221</v>
      </c>
      <c r="J14" s="9">
        <f t="shared" si="0"/>
        <v>42164</v>
      </c>
      <c r="K14" s="63">
        <f>J14/J6</f>
        <v>0.00870146468326763</v>
      </c>
      <c r="L14" s="65"/>
    </row>
    <row r="15" ht="18" customHeight="1" spans="1:12">
      <c r="A15" s="9" t="s">
        <v>81</v>
      </c>
      <c r="B15" s="10"/>
      <c r="C15" s="9" t="s">
        <v>82</v>
      </c>
      <c r="D15" s="54">
        <v>6276</v>
      </c>
      <c r="E15" s="55">
        <v>6217</v>
      </c>
      <c r="F15" s="55">
        <v>8961</v>
      </c>
      <c r="G15" s="55">
        <v>6804</v>
      </c>
      <c r="H15" s="55">
        <v>7115</v>
      </c>
      <c r="I15" s="62">
        <v>8838</v>
      </c>
      <c r="J15" s="9">
        <f t="shared" si="0"/>
        <v>44211</v>
      </c>
      <c r="K15" s="63">
        <f>J15/J6</f>
        <v>0.00912390795730826</v>
      </c>
      <c r="L15" s="65"/>
    </row>
    <row r="16" ht="18" customHeight="1" spans="1:12">
      <c r="A16" s="9" t="s">
        <v>83</v>
      </c>
      <c r="B16" s="10"/>
      <c r="C16" s="9" t="s">
        <v>84</v>
      </c>
      <c r="D16" s="54">
        <v>4595</v>
      </c>
      <c r="E16" s="55">
        <v>2831</v>
      </c>
      <c r="F16" s="55">
        <v>3976</v>
      </c>
      <c r="G16" s="55">
        <v>5095</v>
      </c>
      <c r="H16" s="55">
        <v>3290</v>
      </c>
      <c r="I16" s="62">
        <v>3599</v>
      </c>
      <c r="J16" s="9">
        <f t="shared" si="0"/>
        <v>23386</v>
      </c>
      <c r="K16" s="63">
        <f>J16/J6</f>
        <v>0.00482621319331413</v>
      </c>
      <c r="L16" s="65"/>
    </row>
    <row r="17" ht="18" customHeight="1" spans="1:12">
      <c r="A17" s="9" t="s">
        <v>85</v>
      </c>
      <c r="B17" s="10"/>
      <c r="C17" s="9" t="s">
        <v>86</v>
      </c>
      <c r="D17" s="54">
        <v>29098</v>
      </c>
      <c r="E17" s="55">
        <v>28849</v>
      </c>
      <c r="F17" s="55">
        <v>26910</v>
      </c>
      <c r="G17" s="55">
        <v>24897</v>
      </c>
      <c r="H17" s="55">
        <v>29877</v>
      </c>
      <c r="I17" s="62">
        <v>28421</v>
      </c>
      <c r="J17" s="9">
        <f t="shared" si="0"/>
        <v>168052</v>
      </c>
      <c r="K17" s="63">
        <f>J17/J6</f>
        <v>0.0346812101070224</v>
      </c>
      <c r="L17" s="65"/>
    </row>
    <row r="18" ht="18" customHeight="1" spans="1:12">
      <c r="A18" s="9" t="s">
        <v>87</v>
      </c>
      <c r="B18" s="10"/>
      <c r="C18" s="9" t="s">
        <v>88</v>
      </c>
      <c r="D18" s="54">
        <v>3694</v>
      </c>
      <c r="E18" s="55">
        <v>2639</v>
      </c>
      <c r="F18" s="55">
        <v>1151</v>
      </c>
      <c r="G18" s="55">
        <v>2695</v>
      </c>
      <c r="H18" s="55">
        <v>2877</v>
      </c>
      <c r="I18" s="62">
        <v>2903</v>
      </c>
      <c r="J18" s="9">
        <f t="shared" si="0"/>
        <v>15959</v>
      </c>
      <c r="K18" s="63">
        <f>J18/J6</f>
        <v>0.00329348911109639</v>
      </c>
      <c r="L18" s="65"/>
    </row>
    <row r="19" ht="18" customHeight="1" spans="1:12">
      <c r="A19" s="9" t="s">
        <v>89</v>
      </c>
      <c r="B19" s="10"/>
      <c r="C19" s="9" t="s">
        <v>90</v>
      </c>
      <c r="D19" s="54">
        <v>5303</v>
      </c>
      <c r="E19" s="55">
        <v>5052</v>
      </c>
      <c r="F19" s="55">
        <v>3336</v>
      </c>
      <c r="G19" s="55">
        <v>6630</v>
      </c>
      <c r="H19" s="55">
        <v>6087</v>
      </c>
      <c r="I19" s="62">
        <v>3853</v>
      </c>
      <c r="J19" s="9">
        <f t="shared" si="0"/>
        <v>30261</v>
      </c>
      <c r="K19" s="63">
        <f>J19/J6</f>
        <v>0.00624501998815013</v>
      </c>
      <c r="L19" s="65"/>
    </row>
    <row r="20" ht="18" customHeight="1" spans="1:12">
      <c r="A20" s="9" t="s">
        <v>91</v>
      </c>
      <c r="B20" s="10"/>
      <c r="C20" s="9" t="s">
        <v>92</v>
      </c>
      <c r="D20" s="54">
        <v>9266</v>
      </c>
      <c r="E20" s="55">
        <v>7653</v>
      </c>
      <c r="F20" s="55">
        <v>8683</v>
      </c>
      <c r="G20" s="55">
        <v>12751</v>
      </c>
      <c r="H20" s="55">
        <v>14148</v>
      </c>
      <c r="I20" s="62">
        <v>9943</v>
      </c>
      <c r="J20" s="9">
        <f t="shared" si="0"/>
        <v>62444</v>
      </c>
      <c r="K20" s="63">
        <f>J20/J6</f>
        <v>0.012886686763162</v>
      </c>
      <c r="L20" s="65"/>
    </row>
    <row r="21" ht="18" customHeight="1" spans="1:12">
      <c r="A21" s="9" t="s">
        <v>93</v>
      </c>
      <c r="B21" s="10"/>
      <c r="C21" s="9" t="s">
        <v>94</v>
      </c>
      <c r="D21" s="54">
        <v>3217</v>
      </c>
      <c r="E21" s="55">
        <v>4050</v>
      </c>
      <c r="F21" s="55">
        <v>30532</v>
      </c>
      <c r="G21" s="55">
        <v>3466</v>
      </c>
      <c r="H21" s="55">
        <v>4774</v>
      </c>
      <c r="I21" s="62">
        <v>3071</v>
      </c>
      <c r="J21" s="9">
        <f t="shared" si="0"/>
        <v>49110</v>
      </c>
      <c r="K21" s="63">
        <f>J21/J6</f>
        <v>0.0101349238828212</v>
      </c>
      <c r="L21" s="65"/>
    </row>
    <row r="22" ht="18" customHeight="1" spans="1:12">
      <c r="A22" s="9" t="s">
        <v>95</v>
      </c>
      <c r="B22" s="10"/>
      <c r="C22" s="9" t="s">
        <v>96</v>
      </c>
      <c r="D22" s="54">
        <v>15184</v>
      </c>
      <c r="E22" s="55">
        <v>12781</v>
      </c>
      <c r="F22" s="55">
        <v>12486</v>
      </c>
      <c r="G22" s="55">
        <v>14417</v>
      </c>
      <c r="H22" s="55">
        <v>12918</v>
      </c>
      <c r="I22" s="62">
        <v>14322</v>
      </c>
      <c r="J22" s="9">
        <f t="shared" si="0"/>
        <v>82108</v>
      </c>
      <c r="K22" s="63">
        <f>J22/J6</f>
        <v>0.0169447837542391</v>
      </c>
      <c r="L22" s="65"/>
    </row>
    <row r="23" ht="18" customHeight="1" spans="1:12">
      <c r="A23" s="9" t="s">
        <v>97</v>
      </c>
      <c r="B23" s="10"/>
      <c r="C23" s="9" t="s">
        <v>98</v>
      </c>
      <c r="D23" s="54">
        <v>440185</v>
      </c>
      <c r="E23" s="55">
        <v>417597</v>
      </c>
      <c r="F23" s="55">
        <v>412623</v>
      </c>
      <c r="G23" s="55">
        <v>429932</v>
      </c>
      <c r="H23" s="55">
        <v>473602</v>
      </c>
      <c r="I23" s="62">
        <v>482112</v>
      </c>
      <c r="J23" s="9">
        <f t="shared" si="0"/>
        <v>2656051</v>
      </c>
      <c r="K23" s="63">
        <f>J23/J6</f>
        <v>0.548134284542683</v>
      </c>
      <c r="L23" s="65"/>
    </row>
    <row r="24" ht="18" customHeight="1" spans="1:12">
      <c r="A24" s="9" t="s">
        <v>99</v>
      </c>
      <c r="B24" s="10"/>
      <c r="C24" s="9" t="s">
        <v>100</v>
      </c>
      <c r="D24" s="54">
        <v>19814</v>
      </c>
      <c r="E24" s="55">
        <v>7601</v>
      </c>
      <c r="F24" s="55">
        <v>5357</v>
      </c>
      <c r="G24" s="55">
        <v>11376</v>
      </c>
      <c r="H24" s="55">
        <v>13893</v>
      </c>
      <c r="I24" s="62">
        <v>15598</v>
      </c>
      <c r="J24" s="9">
        <f t="shared" si="0"/>
        <v>73639</v>
      </c>
      <c r="K24" s="63">
        <f>J24/J6</f>
        <v>0.0151970201548986</v>
      </c>
      <c r="L24" s="65"/>
    </row>
    <row r="25" ht="18" customHeight="1" spans="1:12">
      <c r="A25" s="9" t="s">
        <v>101</v>
      </c>
      <c r="B25" s="10"/>
      <c r="C25" s="9" t="s">
        <v>102</v>
      </c>
      <c r="D25" s="54">
        <v>4378</v>
      </c>
      <c r="E25" s="55">
        <v>3842</v>
      </c>
      <c r="F25" s="55">
        <v>3164</v>
      </c>
      <c r="G25" s="55">
        <v>5496</v>
      </c>
      <c r="H25" s="55">
        <v>6729</v>
      </c>
      <c r="I25" s="62">
        <v>4265</v>
      </c>
      <c r="J25" s="9">
        <f t="shared" si="0"/>
        <v>27874</v>
      </c>
      <c r="K25" s="63">
        <f>J25/J6</f>
        <v>0.00575241026898307</v>
      </c>
      <c r="L25" s="65"/>
    </row>
    <row r="26" ht="18" customHeight="1" spans="1:12">
      <c r="A26" s="9" t="s">
        <v>103</v>
      </c>
      <c r="B26" s="10"/>
      <c r="C26" s="9" t="s">
        <v>104</v>
      </c>
      <c r="D26" s="54">
        <v>2724</v>
      </c>
      <c r="E26" s="55">
        <v>2132</v>
      </c>
      <c r="F26" s="55">
        <v>1455</v>
      </c>
      <c r="G26" s="55">
        <v>2374</v>
      </c>
      <c r="H26" s="55">
        <v>2261</v>
      </c>
      <c r="I26" s="62">
        <v>2203</v>
      </c>
      <c r="J26" s="9">
        <f t="shared" si="0"/>
        <v>13149</v>
      </c>
      <c r="K26" s="63">
        <f>J26/J6</f>
        <v>0.00271358407931615</v>
      </c>
      <c r="L26" s="65"/>
    </row>
    <row r="27" ht="18" customHeight="1" spans="1:12">
      <c r="A27" s="9" t="s">
        <v>105</v>
      </c>
      <c r="B27" s="10"/>
      <c r="C27" s="9" t="s">
        <v>106</v>
      </c>
      <c r="D27" s="54">
        <v>2337</v>
      </c>
      <c r="E27" s="55">
        <v>2036</v>
      </c>
      <c r="F27" s="55">
        <v>3254</v>
      </c>
      <c r="G27" s="55">
        <v>3053</v>
      </c>
      <c r="H27" s="55">
        <v>3003</v>
      </c>
      <c r="I27" s="62">
        <v>2405</v>
      </c>
      <c r="J27" s="9">
        <f t="shared" si="0"/>
        <v>16088</v>
      </c>
      <c r="K27" s="63">
        <f>J27/J6</f>
        <v>0.00332011108586495</v>
      </c>
      <c r="L27" s="66"/>
    </row>
    <row r="28" ht="18" customHeight="1" spans="1:12">
      <c r="A28" s="9" t="s">
        <v>107</v>
      </c>
      <c r="B28" s="10" t="s">
        <v>108</v>
      </c>
      <c r="C28" s="53"/>
      <c r="D28" s="54">
        <v>13415</v>
      </c>
      <c r="E28" s="55">
        <v>13455</v>
      </c>
      <c r="F28" s="55">
        <v>12313</v>
      </c>
      <c r="G28" s="55">
        <v>13207</v>
      </c>
      <c r="H28" s="55">
        <v>10736</v>
      </c>
      <c r="I28" s="62">
        <v>7905</v>
      </c>
      <c r="J28" s="9">
        <f t="shared" si="0"/>
        <v>71031</v>
      </c>
      <c r="K28" s="63">
        <f>J28/J40</f>
        <v>0.0140061446337385</v>
      </c>
      <c r="L28" s="9"/>
    </row>
    <row r="29" ht="18" customHeight="1" spans="1:12">
      <c r="A29" s="9" t="s">
        <v>109</v>
      </c>
      <c r="B29" s="10" t="s">
        <v>110</v>
      </c>
      <c r="C29" s="53"/>
      <c r="D29" s="54">
        <v>12800</v>
      </c>
      <c r="E29" s="55">
        <v>12971</v>
      </c>
      <c r="F29" s="55">
        <v>7864</v>
      </c>
      <c r="G29" s="55">
        <v>7887</v>
      </c>
      <c r="H29" s="55">
        <v>6494</v>
      </c>
      <c r="I29" s="62">
        <v>6022</v>
      </c>
      <c r="J29" s="9">
        <f t="shared" si="0"/>
        <v>54038</v>
      </c>
      <c r="K29" s="63">
        <f>J29/J40</f>
        <v>0.0106554045940218</v>
      </c>
      <c r="L29" s="9"/>
    </row>
    <row r="30" ht="18" customHeight="1" spans="1:12">
      <c r="A30" s="9" t="s">
        <v>111</v>
      </c>
      <c r="B30" s="10" t="s">
        <v>112</v>
      </c>
      <c r="C30" s="53"/>
      <c r="D30" s="54">
        <v>4175</v>
      </c>
      <c r="E30" s="55">
        <v>4397</v>
      </c>
      <c r="F30" s="55">
        <v>4737</v>
      </c>
      <c r="G30" s="55">
        <v>5560</v>
      </c>
      <c r="H30" s="55">
        <v>12550</v>
      </c>
      <c r="I30" s="62">
        <v>6763</v>
      </c>
      <c r="J30" s="9">
        <f t="shared" si="0"/>
        <v>38182</v>
      </c>
      <c r="K30" s="63">
        <f>J30/J40</f>
        <v>0.0075288622489533</v>
      </c>
      <c r="L30" s="9"/>
    </row>
    <row r="31" ht="18" customHeight="1" spans="1:12">
      <c r="A31" s="9" t="s">
        <v>113</v>
      </c>
      <c r="B31" s="10" t="s">
        <v>114</v>
      </c>
      <c r="C31" s="53"/>
      <c r="D31" s="54">
        <v>0</v>
      </c>
      <c r="E31" s="55">
        <v>386</v>
      </c>
      <c r="F31" s="55">
        <v>133</v>
      </c>
      <c r="G31" s="55">
        <v>498</v>
      </c>
      <c r="H31" s="55">
        <v>90</v>
      </c>
      <c r="I31" s="62">
        <v>39</v>
      </c>
      <c r="J31" s="9">
        <f t="shared" si="0"/>
        <v>1146</v>
      </c>
      <c r="K31" s="63">
        <f>J31/J40</f>
        <v>0.000225972346584791</v>
      </c>
      <c r="L31" s="9"/>
    </row>
    <row r="32" ht="18" customHeight="1" spans="1:12">
      <c r="A32" s="9" t="s">
        <v>115</v>
      </c>
      <c r="B32" s="10" t="s">
        <v>116</v>
      </c>
      <c r="C32" s="53"/>
      <c r="D32" s="54">
        <v>1437</v>
      </c>
      <c r="E32" s="55">
        <v>5130</v>
      </c>
      <c r="F32" s="55">
        <v>3240</v>
      </c>
      <c r="G32" s="55">
        <v>2407</v>
      </c>
      <c r="H32" s="55">
        <v>1787</v>
      </c>
      <c r="I32" s="62">
        <v>2117</v>
      </c>
      <c r="J32" s="9">
        <f t="shared" si="0"/>
        <v>16118</v>
      </c>
      <c r="K32" s="63">
        <f>J32/J40</f>
        <v>0.00317820443477632</v>
      </c>
      <c r="L32" s="9"/>
    </row>
    <row r="33" ht="18" customHeight="1" spans="1:12">
      <c r="A33" s="9" t="s">
        <v>117</v>
      </c>
      <c r="B33" s="10" t="s">
        <v>118</v>
      </c>
      <c r="C33" s="53"/>
      <c r="D33" s="54">
        <v>0</v>
      </c>
      <c r="E33" s="55">
        <v>365</v>
      </c>
      <c r="F33" s="55">
        <v>0</v>
      </c>
      <c r="G33" s="55">
        <v>0</v>
      </c>
      <c r="H33" s="55">
        <v>0</v>
      </c>
      <c r="I33" s="62">
        <v>18</v>
      </c>
      <c r="J33" s="9">
        <f t="shared" si="0"/>
        <v>383</v>
      </c>
      <c r="K33" s="63">
        <f>J33/J40</f>
        <v>7.55212990767669e-5</v>
      </c>
      <c r="L33" s="9"/>
    </row>
    <row r="34" ht="18" customHeight="1" spans="1:12">
      <c r="A34" s="9" t="s">
        <v>119</v>
      </c>
      <c r="B34" s="10" t="s">
        <v>120</v>
      </c>
      <c r="C34" s="53"/>
      <c r="D34" s="54">
        <v>1673</v>
      </c>
      <c r="E34" s="55">
        <v>1418</v>
      </c>
      <c r="F34" s="55">
        <v>375</v>
      </c>
      <c r="G34" s="55">
        <v>156</v>
      </c>
      <c r="H34" s="55">
        <v>208</v>
      </c>
      <c r="I34" s="62">
        <v>241</v>
      </c>
      <c r="J34" s="9">
        <f t="shared" si="0"/>
        <v>4071</v>
      </c>
      <c r="K34" s="63">
        <f>J34/J40</f>
        <v>0.000802734225956966</v>
      </c>
      <c r="L34" s="9"/>
    </row>
    <row r="35" ht="18" customHeight="1" spans="1:12">
      <c r="A35" s="9" t="s">
        <v>121</v>
      </c>
      <c r="B35" s="10" t="s">
        <v>122</v>
      </c>
      <c r="C35" s="53"/>
      <c r="D35" s="54">
        <v>4703</v>
      </c>
      <c r="E35" s="55">
        <v>5314</v>
      </c>
      <c r="F35" s="55">
        <v>2898</v>
      </c>
      <c r="G35" s="55">
        <v>3315</v>
      </c>
      <c r="H35" s="55">
        <v>2248</v>
      </c>
      <c r="I35" s="62">
        <v>3865</v>
      </c>
      <c r="J35" s="9">
        <f t="shared" si="0"/>
        <v>22343</v>
      </c>
      <c r="K35" s="63">
        <f>J35/J40</f>
        <v>0.00440567202420941</v>
      </c>
      <c r="L35" s="9"/>
    </row>
    <row r="36" ht="18" customHeight="1" spans="1:12">
      <c r="A36" s="9" t="s">
        <v>123</v>
      </c>
      <c r="B36" s="10" t="s">
        <v>124</v>
      </c>
      <c r="C36" s="53"/>
      <c r="D36" s="54">
        <v>1457</v>
      </c>
      <c r="E36" s="55">
        <v>1480</v>
      </c>
      <c r="F36" s="55">
        <v>1171</v>
      </c>
      <c r="G36" s="55">
        <v>745</v>
      </c>
      <c r="H36" s="55">
        <v>1194</v>
      </c>
      <c r="I36" s="62">
        <v>181</v>
      </c>
      <c r="J36" s="9">
        <f t="shared" si="0"/>
        <v>6228</v>
      </c>
      <c r="K36" s="63">
        <f>J36/J40</f>
        <v>0.0012280591400786</v>
      </c>
      <c r="L36" s="9"/>
    </row>
    <row r="37" ht="18" customHeight="1" spans="1:12">
      <c r="A37" s="9" t="s">
        <v>125</v>
      </c>
      <c r="B37" s="10" t="s">
        <v>126</v>
      </c>
      <c r="C37" s="53"/>
      <c r="D37" s="54">
        <v>1494</v>
      </c>
      <c r="E37" s="55">
        <v>1762</v>
      </c>
      <c r="F37" s="55">
        <v>1322</v>
      </c>
      <c r="G37" s="55">
        <v>653</v>
      </c>
      <c r="H37" s="55">
        <v>1568</v>
      </c>
      <c r="I37" s="62">
        <v>1221</v>
      </c>
      <c r="J37" s="9">
        <f t="shared" si="0"/>
        <v>8020</v>
      </c>
      <c r="K37" s="63">
        <f>J37/J40</f>
        <v>0.00158141205899653</v>
      </c>
      <c r="L37" s="9"/>
    </row>
    <row r="38" ht="18" customHeight="1" spans="1:12">
      <c r="A38" s="9" t="s">
        <v>127</v>
      </c>
      <c r="B38" s="10" t="s">
        <v>128</v>
      </c>
      <c r="C38" s="53"/>
      <c r="D38" s="54">
        <v>288</v>
      </c>
      <c r="E38" s="55">
        <v>0</v>
      </c>
      <c r="F38" s="55">
        <v>0</v>
      </c>
      <c r="G38" s="55">
        <v>52</v>
      </c>
      <c r="H38" s="55">
        <v>0</v>
      </c>
      <c r="I38" s="62">
        <v>0</v>
      </c>
      <c r="J38" s="9">
        <f t="shared" si="0"/>
        <v>340</v>
      </c>
      <c r="K38" s="63">
        <f>J38/J40</f>
        <v>6.70424064911247e-5</v>
      </c>
      <c r="L38" s="9"/>
    </row>
    <row r="39" ht="18" customHeight="1" spans="1:12">
      <c r="A39" s="56" t="s">
        <v>129</v>
      </c>
      <c r="B39" s="57" t="s">
        <v>130</v>
      </c>
      <c r="C39" s="58"/>
      <c r="D39" s="54">
        <v>1163</v>
      </c>
      <c r="E39" s="55">
        <v>611</v>
      </c>
      <c r="F39" s="55">
        <v>790</v>
      </c>
      <c r="G39" s="55">
        <v>455</v>
      </c>
      <c r="H39" s="55">
        <v>179</v>
      </c>
      <c r="I39" s="62">
        <v>698</v>
      </c>
      <c r="J39" s="9">
        <f t="shared" si="0"/>
        <v>3896</v>
      </c>
      <c r="K39" s="63">
        <f>J39/J40</f>
        <v>0.000768227104968887</v>
      </c>
      <c r="L39" s="53"/>
    </row>
    <row r="40" ht="18" customHeight="1" spans="1:12">
      <c r="A40" s="8" t="s">
        <v>131</v>
      </c>
      <c r="B40" s="9"/>
      <c r="C40" s="9"/>
      <c r="D40" s="39">
        <v>839451</v>
      </c>
      <c r="E40" s="39">
        <v>787113</v>
      </c>
      <c r="F40" s="39">
        <v>791955</v>
      </c>
      <c r="G40" s="39">
        <v>848206</v>
      </c>
      <c r="H40" s="55">
        <f>SUM(H7:H39)</f>
        <v>926213</v>
      </c>
      <c r="I40" s="55">
        <f>SUM(I7:I39)</f>
        <v>878479</v>
      </c>
      <c r="J40" s="9">
        <v>5071417</v>
      </c>
      <c r="K40" s="9" t="s">
        <v>18</v>
      </c>
      <c r="L40" s="53"/>
    </row>
  </sheetData>
  <mergeCells count="10">
    <mergeCell ref="A2:L2"/>
    <mergeCell ref="A3:L3"/>
    <mergeCell ref="D4:J4"/>
    <mergeCell ref="A40:C40"/>
    <mergeCell ref="A4:A5"/>
    <mergeCell ref="B4:B5"/>
    <mergeCell ref="C4:C5"/>
    <mergeCell ref="K4:K5"/>
    <mergeCell ref="L4:L5"/>
    <mergeCell ref="L7:L27"/>
  </mergeCells>
  <printOptions horizontalCentered="1"/>
  <pageMargins left="0.748031496062992" right="0.748031496062992" top="0.590551181102362" bottom="0.590551181102362" header="0.511811023622047" footer="0.51181102362204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tabSelected="1" workbookViewId="0">
      <selection activeCell="F50" sqref="F50"/>
    </sheetView>
  </sheetViews>
  <sheetFormatPr defaultColWidth="9" defaultRowHeight="13.5"/>
  <cols>
    <col min="1" max="1" width="5.125" customWidth="1"/>
    <col min="2" max="2" width="10.375" customWidth="1"/>
    <col min="3" max="3" width="34.75" style="1" customWidth="1"/>
    <col min="4" max="4" width="9.625" style="1" customWidth="1"/>
    <col min="5" max="6" width="9.625" customWidth="1"/>
    <col min="7" max="7" width="9.625" style="1" customWidth="1"/>
    <col min="8" max="8" width="9.625" customWidth="1"/>
    <col min="9" max="9" width="9.625" style="1" customWidth="1"/>
    <col min="10" max="11" width="9.625" customWidth="1"/>
    <col min="12" max="12" width="29.75" customWidth="1"/>
  </cols>
  <sheetData>
    <row r="1" spans="1:1">
      <c r="A1" t="s">
        <v>132</v>
      </c>
    </row>
    <row r="2" ht="22.5" spans="1:11">
      <c r="A2" s="2" t="s">
        <v>133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0.1" customHeight="1" spans="1:11">
      <c r="A3" s="3" t="s">
        <v>2</v>
      </c>
      <c r="B3" s="1"/>
      <c r="E3" s="1"/>
      <c r="F3" s="1"/>
      <c r="H3" s="1"/>
      <c r="J3" s="1"/>
      <c r="K3" s="1"/>
    </row>
    <row r="4" spans="12:12">
      <c r="L4" s="34"/>
    </row>
    <row r="5" ht="20.1" customHeight="1" spans="1:12">
      <c r="A5" s="4" t="s">
        <v>3</v>
      </c>
      <c r="B5" s="4" t="s">
        <v>4</v>
      </c>
      <c r="C5" s="4" t="s">
        <v>5</v>
      </c>
      <c r="D5" s="5" t="s">
        <v>7</v>
      </c>
      <c r="E5" s="6"/>
      <c r="F5" s="6"/>
      <c r="G5" s="6"/>
      <c r="H5" s="6"/>
      <c r="I5" s="6"/>
      <c r="J5" s="35"/>
      <c r="K5" s="10" t="s">
        <v>134</v>
      </c>
      <c r="L5" s="34"/>
    </row>
    <row r="6" ht="20.1" customHeight="1" spans="1:14">
      <c r="A6" s="7"/>
      <c r="B6" s="7"/>
      <c r="C6" s="7"/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10"/>
      <c r="L6" s="34"/>
      <c r="N6" s="34"/>
    </row>
    <row r="7" s="1" customFormat="1" ht="33" customHeight="1" spans="1:14">
      <c r="A7" s="9" t="s">
        <v>135</v>
      </c>
      <c r="B7" s="10" t="s">
        <v>136</v>
      </c>
      <c r="C7" s="9"/>
      <c r="D7" s="11">
        <v>18</v>
      </c>
      <c r="E7" s="11">
        <v>18</v>
      </c>
      <c r="F7" s="11">
        <v>18</v>
      </c>
      <c r="G7" s="11">
        <v>32</v>
      </c>
      <c r="H7" s="11">
        <v>33</v>
      </c>
      <c r="I7" s="11">
        <v>32</v>
      </c>
      <c r="J7" s="9" t="s">
        <v>18</v>
      </c>
      <c r="K7" s="9" t="s">
        <v>18</v>
      </c>
      <c r="L7" s="36"/>
      <c r="N7" s="37"/>
    </row>
    <row r="8" s="1" customFormat="1" ht="20" customHeight="1" spans="1:14">
      <c r="A8" s="9" t="s">
        <v>137</v>
      </c>
      <c r="B8" s="10" t="s">
        <v>138</v>
      </c>
      <c r="C8" s="9" t="s">
        <v>139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9" t="s">
        <v>18</v>
      </c>
      <c r="K8" s="9" t="s">
        <v>18</v>
      </c>
      <c r="L8" s="36"/>
      <c r="N8" s="36"/>
    </row>
    <row r="9" s="1" customFormat="1" ht="20" customHeight="1" spans="1:14">
      <c r="A9" s="9" t="s">
        <v>140</v>
      </c>
      <c r="B9" s="10"/>
      <c r="C9" s="9" t="s">
        <v>141</v>
      </c>
      <c r="D9" s="11">
        <v>4</v>
      </c>
      <c r="E9" s="11">
        <v>4</v>
      </c>
      <c r="F9" s="11">
        <v>4</v>
      </c>
      <c r="G9" s="11">
        <v>4</v>
      </c>
      <c r="H9" s="11">
        <v>4</v>
      </c>
      <c r="I9" s="11">
        <v>4</v>
      </c>
      <c r="J9" s="9" t="s">
        <v>18</v>
      </c>
      <c r="K9" s="9" t="s">
        <v>18</v>
      </c>
      <c r="L9" s="36"/>
      <c r="N9" s="36"/>
    </row>
    <row r="10" s="1" customFormat="1" ht="20" customHeight="1" spans="1:14">
      <c r="A10" s="9" t="s">
        <v>142</v>
      </c>
      <c r="B10" s="10"/>
      <c r="C10" s="9" t="s">
        <v>143</v>
      </c>
      <c r="D10" s="11">
        <v>10</v>
      </c>
      <c r="E10" s="11">
        <v>10</v>
      </c>
      <c r="F10" s="11">
        <v>10</v>
      </c>
      <c r="G10" s="11">
        <v>10</v>
      </c>
      <c r="H10" s="11">
        <v>10</v>
      </c>
      <c r="I10" s="11">
        <v>9</v>
      </c>
      <c r="J10" s="9" t="s">
        <v>18</v>
      </c>
      <c r="K10" s="9" t="s">
        <v>18</v>
      </c>
      <c r="L10" s="36"/>
      <c r="N10" s="36"/>
    </row>
    <row r="11" s="1" customFormat="1" ht="20" customHeight="1" spans="1:14">
      <c r="A11" s="9" t="s">
        <v>144</v>
      </c>
      <c r="B11" s="10"/>
      <c r="C11" s="9" t="s">
        <v>145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9" t="s">
        <v>18</v>
      </c>
      <c r="K11" s="9" t="s">
        <v>18</v>
      </c>
      <c r="L11" s="38"/>
      <c r="N11" s="36"/>
    </row>
    <row r="12" s="1" customFormat="1" ht="20" customHeight="1" spans="1:14">
      <c r="A12" s="9"/>
      <c r="B12" s="10"/>
      <c r="C12" s="9" t="s">
        <v>146</v>
      </c>
      <c r="D12" s="13">
        <v>2</v>
      </c>
      <c r="E12" s="13">
        <v>2</v>
      </c>
      <c r="F12" s="13">
        <v>2</v>
      </c>
      <c r="G12" s="13">
        <v>6</v>
      </c>
      <c r="H12" s="13">
        <v>7</v>
      </c>
      <c r="I12" s="13">
        <v>7</v>
      </c>
      <c r="J12" s="9"/>
      <c r="K12" s="39"/>
      <c r="L12" s="40"/>
      <c r="N12" s="38"/>
    </row>
    <row r="13" s="1" customFormat="1" ht="20" customHeight="1" spans="1:14">
      <c r="A13" s="9"/>
      <c r="B13" s="10"/>
      <c r="C13" s="9" t="s">
        <v>147</v>
      </c>
      <c r="D13" s="13">
        <v>1</v>
      </c>
      <c r="E13" s="13">
        <v>1</v>
      </c>
      <c r="F13" s="13">
        <v>1</v>
      </c>
      <c r="G13" s="13">
        <v>11</v>
      </c>
      <c r="H13" s="13">
        <v>11</v>
      </c>
      <c r="I13" s="13">
        <v>11</v>
      </c>
      <c r="J13" s="9"/>
      <c r="K13" s="39"/>
      <c r="L13" s="40"/>
      <c r="N13" s="38"/>
    </row>
    <row r="14" s="1" customFormat="1" ht="30" customHeight="1" spans="1:14">
      <c r="A14" s="9" t="s">
        <v>148</v>
      </c>
      <c r="B14" s="10" t="s">
        <v>149</v>
      </c>
      <c r="C14" s="9"/>
      <c r="D14" s="13">
        <f>SUM(D15:D32)</f>
        <v>80361</v>
      </c>
      <c r="E14" s="13">
        <f>SUM(E15:E32)</f>
        <v>88784</v>
      </c>
      <c r="F14" s="13">
        <f>SUM(F15:F32)</f>
        <v>63143</v>
      </c>
      <c r="G14" s="13">
        <f t="shared" ref="G14:I14" si="0">SUM(G15:G46)</f>
        <v>59251</v>
      </c>
      <c r="H14" s="13">
        <f t="shared" si="0"/>
        <v>45208</v>
      </c>
      <c r="I14" s="13">
        <v>45814</v>
      </c>
      <c r="J14" s="9">
        <f>SUM(D14:I14)</f>
        <v>382561</v>
      </c>
      <c r="K14" s="39">
        <f>J14/184</f>
        <v>2079.13586956522</v>
      </c>
      <c r="L14" s="40"/>
      <c r="N14" s="38"/>
    </row>
    <row r="15" s="1" customFormat="1" ht="20" customHeight="1" spans="1:14">
      <c r="A15" s="9" t="s">
        <v>150</v>
      </c>
      <c r="B15" s="14"/>
      <c r="C15" s="15" t="s">
        <v>151</v>
      </c>
      <c r="D15" s="16">
        <v>17440</v>
      </c>
      <c r="E15" s="16">
        <v>18387</v>
      </c>
      <c r="F15" s="16">
        <v>11770</v>
      </c>
      <c r="G15" s="16">
        <v>10384</v>
      </c>
      <c r="H15" s="17">
        <v>7154</v>
      </c>
      <c r="I15" s="17">
        <v>7267</v>
      </c>
      <c r="J15" s="9">
        <f t="shared" ref="J15:J47" si="1">SUM(D15:I15)</f>
        <v>72402</v>
      </c>
      <c r="K15" s="39">
        <f t="shared" ref="K15:K47" si="2">J15/184</f>
        <v>393.489130434783</v>
      </c>
      <c r="L15" s="41"/>
      <c r="N15" s="40"/>
    </row>
    <row r="16" s="1" customFormat="1" ht="20" customHeight="1" spans="1:14">
      <c r="A16" s="9" t="s">
        <v>152</v>
      </c>
      <c r="B16" s="14"/>
      <c r="C16" s="15" t="s">
        <v>153</v>
      </c>
      <c r="D16" s="16">
        <v>12275</v>
      </c>
      <c r="E16" s="16">
        <v>13822</v>
      </c>
      <c r="F16" s="16">
        <v>9637</v>
      </c>
      <c r="G16" s="16">
        <v>7414</v>
      </c>
      <c r="H16" s="17">
        <v>4715</v>
      </c>
      <c r="I16" s="17">
        <v>4883</v>
      </c>
      <c r="J16" s="9">
        <f t="shared" si="1"/>
        <v>52746</v>
      </c>
      <c r="K16" s="39">
        <f t="shared" si="2"/>
        <v>286.663043478261</v>
      </c>
      <c r="L16" s="41"/>
      <c r="N16" s="42"/>
    </row>
    <row r="17" s="1" customFormat="1" ht="20" customHeight="1" spans="1:14">
      <c r="A17" s="9" t="s">
        <v>154</v>
      </c>
      <c r="B17" s="14"/>
      <c r="C17" s="15" t="s">
        <v>155</v>
      </c>
      <c r="D17" s="16">
        <v>4932</v>
      </c>
      <c r="E17" s="16">
        <v>5650</v>
      </c>
      <c r="F17" s="16">
        <v>3855</v>
      </c>
      <c r="G17" s="16">
        <v>3305</v>
      </c>
      <c r="H17" s="17">
        <v>2054</v>
      </c>
      <c r="I17" s="17">
        <v>1486</v>
      </c>
      <c r="J17" s="9">
        <f t="shared" si="1"/>
        <v>21282</v>
      </c>
      <c r="K17" s="39">
        <f t="shared" si="2"/>
        <v>115.663043478261</v>
      </c>
      <c r="L17" s="41"/>
      <c r="N17" s="42"/>
    </row>
    <row r="18" s="1" customFormat="1" ht="20" customHeight="1" spans="1:14">
      <c r="A18" s="9" t="s">
        <v>156</v>
      </c>
      <c r="B18" s="14"/>
      <c r="C18" s="15" t="s">
        <v>157</v>
      </c>
      <c r="D18" s="16">
        <v>445</v>
      </c>
      <c r="E18" s="16">
        <v>584</v>
      </c>
      <c r="F18" s="16">
        <v>361</v>
      </c>
      <c r="G18" s="16">
        <v>295</v>
      </c>
      <c r="H18" s="17">
        <v>161</v>
      </c>
      <c r="I18" s="17">
        <v>148</v>
      </c>
      <c r="J18" s="9">
        <f t="shared" si="1"/>
        <v>1994</v>
      </c>
      <c r="K18" s="39">
        <f t="shared" si="2"/>
        <v>10.8369565217391</v>
      </c>
      <c r="L18" s="41"/>
      <c r="N18" s="42"/>
    </row>
    <row r="19" s="1" customFormat="1" ht="20" customHeight="1" spans="1:14">
      <c r="A19" s="9" t="s">
        <v>158</v>
      </c>
      <c r="B19" s="14"/>
      <c r="C19" s="15" t="s">
        <v>159</v>
      </c>
      <c r="D19" s="16">
        <v>145</v>
      </c>
      <c r="E19" s="16">
        <v>226</v>
      </c>
      <c r="F19" s="16">
        <v>94</v>
      </c>
      <c r="G19" s="16">
        <v>65</v>
      </c>
      <c r="H19" s="17">
        <v>0</v>
      </c>
      <c r="I19" s="17">
        <v>97</v>
      </c>
      <c r="J19" s="9">
        <f t="shared" si="1"/>
        <v>627</v>
      </c>
      <c r="K19" s="39">
        <f t="shared" si="2"/>
        <v>3.40760869565217</v>
      </c>
      <c r="L19" s="41"/>
      <c r="N19" s="42"/>
    </row>
    <row r="20" s="1" customFormat="1" ht="20" customHeight="1" spans="1:14">
      <c r="A20" s="9" t="s">
        <v>160</v>
      </c>
      <c r="B20" s="14"/>
      <c r="C20" s="15" t="s">
        <v>161</v>
      </c>
      <c r="D20" s="16">
        <v>2039</v>
      </c>
      <c r="E20" s="16">
        <v>2507</v>
      </c>
      <c r="F20" s="16">
        <v>1475</v>
      </c>
      <c r="G20" s="16">
        <v>1264</v>
      </c>
      <c r="H20" s="17">
        <v>831</v>
      </c>
      <c r="I20" s="17">
        <v>946</v>
      </c>
      <c r="J20" s="9">
        <f t="shared" si="1"/>
        <v>9062</v>
      </c>
      <c r="K20" s="39">
        <f t="shared" si="2"/>
        <v>49.25</v>
      </c>
      <c r="L20" s="41"/>
      <c r="N20" s="42"/>
    </row>
    <row r="21" s="1" customFormat="1" ht="20" customHeight="1" spans="1:14">
      <c r="A21" s="9" t="s">
        <v>162</v>
      </c>
      <c r="B21" s="14"/>
      <c r="C21" s="15" t="s">
        <v>163</v>
      </c>
      <c r="D21" s="16">
        <v>3602</v>
      </c>
      <c r="E21" s="16">
        <v>4759</v>
      </c>
      <c r="F21" s="16">
        <v>2723</v>
      </c>
      <c r="G21" s="16">
        <v>2401</v>
      </c>
      <c r="H21" s="17">
        <v>1367</v>
      </c>
      <c r="I21" s="17">
        <v>882</v>
      </c>
      <c r="J21" s="9">
        <f t="shared" si="1"/>
        <v>15734</v>
      </c>
      <c r="K21" s="39">
        <f t="shared" si="2"/>
        <v>85.5108695652174</v>
      </c>
      <c r="L21" s="41"/>
      <c r="N21" s="42"/>
    </row>
    <row r="22" s="1" customFormat="1" ht="20" customHeight="1" spans="1:14">
      <c r="A22" s="9" t="s">
        <v>164</v>
      </c>
      <c r="B22" s="14"/>
      <c r="C22" s="15" t="s">
        <v>165</v>
      </c>
      <c r="D22" s="16">
        <v>3386</v>
      </c>
      <c r="E22" s="16">
        <v>4142</v>
      </c>
      <c r="F22" s="16">
        <v>2259</v>
      </c>
      <c r="G22" s="16">
        <v>1644</v>
      </c>
      <c r="H22" s="17">
        <v>1298</v>
      </c>
      <c r="I22" s="17">
        <v>1436</v>
      </c>
      <c r="J22" s="9">
        <f t="shared" si="1"/>
        <v>14165</v>
      </c>
      <c r="K22" s="39">
        <f t="shared" si="2"/>
        <v>76.9836956521739</v>
      </c>
      <c r="L22" s="41"/>
      <c r="N22" s="42"/>
    </row>
    <row r="23" s="1" customFormat="1" ht="20" customHeight="1" spans="1:14">
      <c r="A23" s="9" t="s">
        <v>166</v>
      </c>
      <c r="B23" s="14"/>
      <c r="C23" s="18" t="s">
        <v>167</v>
      </c>
      <c r="D23" s="16">
        <v>4661</v>
      </c>
      <c r="E23" s="16">
        <v>5209</v>
      </c>
      <c r="F23" s="16">
        <v>3434</v>
      </c>
      <c r="G23" s="16">
        <v>3109</v>
      </c>
      <c r="H23" s="17">
        <v>1872</v>
      </c>
      <c r="I23" s="17">
        <v>0</v>
      </c>
      <c r="J23" s="9">
        <f t="shared" si="1"/>
        <v>18285</v>
      </c>
      <c r="K23" s="39">
        <f t="shared" si="2"/>
        <v>99.375</v>
      </c>
      <c r="L23" s="41"/>
      <c r="N23" s="42"/>
    </row>
    <row r="24" s="1" customFormat="1" ht="20" customHeight="1" spans="1:14">
      <c r="A24" s="9" t="s">
        <v>168</v>
      </c>
      <c r="B24" s="14"/>
      <c r="C24" s="15" t="s">
        <v>169</v>
      </c>
      <c r="D24" s="16">
        <v>954</v>
      </c>
      <c r="E24" s="16">
        <v>1155</v>
      </c>
      <c r="F24" s="16">
        <v>819</v>
      </c>
      <c r="G24" s="16">
        <v>516</v>
      </c>
      <c r="H24" s="16">
        <v>279</v>
      </c>
      <c r="I24" s="17">
        <v>262</v>
      </c>
      <c r="J24" s="9">
        <f t="shared" si="1"/>
        <v>3985</v>
      </c>
      <c r="K24" s="39">
        <f t="shared" si="2"/>
        <v>21.6576086956522</v>
      </c>
      <c r="L24" s="41"/>
      <c r="N24" s="42"/>
    </row>
    <row r="25" s="1" customFormat="1" ht="20" customHeight="1" spans="1:14">
      <c r="A25" s="9" t="s">
        <v>170</v>
      </c>
      <c r="B25" s="14"/>
      <c r="C25" s="15" t="s">
        <v>171</v>
      </c>
      <c r="D25" s="16">
        <v>783</v>
      </c>
      <c r="E25" s="16">
        <v>1022</v>
      </c>
      <c r="F25" s="16">
        <v>631</v>
      </c>
      <c r="G25" s="16">
        <v>542</v>
      </c>
      <c r="H25" s="17">
        <v>471</v>
      </c>
      <c r="I25" s="16">
        <v>488</v>
      </c>
      <c r="J25" s="9">
        <f t="shared" si="1"/>
        <v>3937</v>
      </c>
      <c r="K25" s="39">
        <f t="shared" si="2"/>
        <v>21.3967391304348</v>
      </c>
      <c r="L25" s="41"/>
      <c r="N25" s="42"/>
    </row>
    <row r="26" s="1" customFormat="1" ht="20" customHeight="1" spans="1:14">
      <c r="A26" s="9" t="s">
        <v>172</v>
      </c>
      <c r="B26" s="14"/>
      <c r="C26" s="15" t="s">
        <v>173</v>
      </c>
      <c r="D26" s="16">
        <v>895</v>
      </c>
      <c r="E26" s="16">
        <v>1009</v>
      </c>
      <c r="F26" s="16">
        <v>613</v>
      </c>
      <c r="G26" s="16">
        <v>389</v>
      </c>
      <c r="H26" s="17">
        <v>291</v>
      </c>
      <c r="I26" s="17">
        <v>340</v>
      </c>
      <c r="J26" s="9">
        <f t="shared" si="1"/>
        <v>3537</v>
      </c>
      <c r="K26" s="39">
        <f t="shared" si="2"/>
        <v>19.2228260869565</v>
      </c>
      <c r="L26" s="41"/>
      <c r="N26" s="42"/>
    </row>
    <row r="27" s="1" customFormat="1" ht="20" customHeight="1" spans="1:14">
      <c r="A27" s="9" t="s">
        <v>174</v>
      </c>
      <c r="B27" s="14"/>
      <c r="C27" s="18" t="s">
        <v>175</v>
      </c>
      <c r="D27" s="16">
        <v>598</v>
      </c>
      <c r="E27" s="16">
        <v>794</v>
      </c>
      <c r="F27" s="16">
        <v>270</v>
      </c>
      <c r="G27" s="16">
        <v>188</v>
      </c>
      <c r="H27" s="17">
        <v>173</v>
      </c>
      <c r="I27" s="17">
        <v>85</v>
      </c>
      <c r="J27" s="9">
        <f t="shared" si="1"/>
        <v>2108</v>
      </c>
      <c r="K27" s="39">
        <f t="shared" si="2"/>
        <v>11.4565217391304</v>
      </c>
      <c r="L27" s="43"/>
      <c r="N27" s="42"/>
    </row>
    <row r="28" s="1" customFormat="1" ht="20" customHeight="1" spans="1:14">
      <c r="A28" s="9" t="s">
        <v>176</v>
      </c>
      <c r="B28" s="14"/>
      <c r="C28" s="18" t="s">
        <v>177</v>
      </c>
      <c r="D28" s="16">
        <v>1031</v>
      </c>
      <c r="E28" s="16">
        <v>1449</v>
      </c>
      <c r="F28" s="16">
        <v>759</v>
      </c>
      <c r="G28" s="16">
        <v>526</v>
      </c>
      <c r="H28" s="17">
        <v>267</v>
      </c>
      <c r="I28" s="17">
        <v>254</v>
      </c>
      <c r="J28" s="9">
        <f t="shared" si="1"/>
        <v>4286</v>
      </c>
      <c r="K28" s="39">
        <f t="shared" si="2"/>
        <v>23.2934782608696</v>
      </c>
      <c r="L28" s="44"/>
      <c r="N28" s="42"/>
    </row>
    <row r="29" s="1" customFormat="1" ht="20" customHeight="1" spans="1:14">
      <c r="A29" s="9" t="s">
        <v>178</v>
      </c>
      <c r="B29" s="14"/>
      <c r="C29" s="15" t="s">
        <v>179</v>
      </c>
      <c r="D29" s="16">
        <v>229</v>
      </c>
      <c r="E29" s="16">
        <v>240</v>
      </c>
      <c r="F29" s="16">
        <v>181</v>
      </c>
      <c r="G29" s="19">
        <v>126</v>
      </c>
      <c r="H29" s="17">
        <v>85</v>
      </c>
      <c r="I29" s="17">
        <v>112</v>
      </c>
      <c r="J29" s="9">
        <f t="shared" si="1"/>
        <v>973</v>
      </c>
      <c r="K29" s="39">
        <f t="shared" si="2"/>
        <v>5.28804347826087</v>
      </c>
      <c r="L29" s="44"/>
      <c r="N29" s="42"/>
    </row>
    <row r="30" s="1" customFormat="1" ht="20" customHeight="1" spans="1:14">
      <c r="A30" s="9" t="s">
        <v>180</v>
      </c>
      <c r="B30" s="14"/>
      <c r="C30" s="20" t="s">
        <v>181</v>
      </c>
      <c r="D30" s="16">
        <v>18664</v>
      </c>
      <c r="E30" s="16">
        <v>20138</v>
      </c>
      <c r="F30" s="16">
        <v>16895</v>
      </c>
      <c r="G30" s="21">
        <v>17533</v>
      </c>
      <c r="H30" s="17">
        <v>15385</v>
      </c>
      <c r="I30" s="17">
        <v>15103</v>
      </c>
      <c r="J30" s="9">
        <f t="shared" si="1"/>
        <v>103718</v>
      </c>
      <c r="K30" s="39">
        <f t="shared" si="2"/>
        <v>563.684782608696</v>
      </c>
      <c r="L30" s="45"/>
      <c r="N30" s="42"/>
    </row>
    <row r="31" s="1" customFormat="1" ht="20" customHeight="1" spans="1:14">
      <c r="A31" s="9" t="s">
        <v>182</v>
      </c>
      <c r="B31" s="14"/>
      <c r="C31" s="22" t="s">
        <v>183</v>
      </c>
      <c r="D31" s="16">
        <v>3300</v>
      </c>
      <c r="E31" s="16">
        <v>3165</v>
      </c>
      <c r="F31" s="16">
        <v>2785</v>
      </c>
      <c r="G31" s="21">
        <v>2691</v>
      </c>
      <c r="H31" s="17">
        <v>2475</v>
      </c>
      <c r="I31" s="17">
        <v>2546</v>
      </c>
      <c r="J31" s="9">
        <f t="shared" si="1"/>
        <v>16962</v>
      </c>
      <c r="K31" s="39">
        <f t="shared" si="2"/>
        <v>92.1847826086957</v>
      </c>
      <c r="L31" s="45"/>
      <c r="N31" s="42"/>
    </row>
    <row r="32" s="1" customFormat="1" ht="20" customHeight="1" spans="1:14">
      <c r="A32" s="9" t="s">
        <v>184</v>
      </c>
      <c r="B32" s="14"/>
      <c r="C32" s="23" t="s">
        <v>185</v>
      </c>
      <c r="D32" s="16">
        <v>4982</v>
      </c>
      <c r="E32" s="16">
        <v>4526</v>
      </c>
      <c r="F32" s="16">
        <v>4582</v>
      </c>
      <c r="G32" s="21">
        <v>4236</v>
      </c>
      <c r="H32" s="17">
        <v>3775</v>
      </c>
      <c r="I32" s="17">
        <v>4013</v>
      </c>
      <c r="J32" s="9">
        <f t="shared" si="1"/>
        <v>26114</v>
      </c>
      <c r="K32" s="39">
        <f t="shared" si="2"/>
        <v>141.923913043478</v>
      </c>
      <c r="L32" s="45"/>
      <c r="N32" s="42"/>
    </row>
    <row r="33" s="1" customFormat="1" ht="20" customHeight="1" spans="1:14">
      <c r="A33" s="9" t="s">
        <v>186</v>
      </c>
      <c r="B33" s="14"/>
      <c r="C33" s="24" t="s">
        <v>187</v>
      </c>
      <c r="D33" s="25">
        <v>0</v>
      </c>
      <c r="E33" s="25">
        <v>0</v>
      </c>
      <c r="F33" s="25">
        <v>0</v>
      </c>
      <c r="G33" s="9">
        <v>6</v>
      </c>
      <c r="H33" s="17">
        <v>4</v>
      </c>
      <c r="I33" s="17">
        <v>25</v>
      </c>
      <c r="J33" s="9">
        <f t="shared" si="1"/>
        <v>35</v>
      </c>
      <c r="K33" s="39">
        <f t="shared" si="2"/>
        <v>0.190217391304348</v>
      </c>
      <c r="L33" s="44"/>
      <c r="N33" s="42"/>
    </row>
    <row r="34" s="1" customFormat="1" ht="20" customHeight="1" spans="1:14">
      <c r="A34" s="9" t="s">
        <v>188</v>
      </c>
      <c r="B34" s="9"/>
      <c r="C34" s="26" t="s">
        <v>189</v>
      </c>
      <c r="D34" s="9">
        <v>0</v>
      </c>
      <c r="E34" s="9">
        <v>0</v>
      </c>
      <c r="F34" s="9">
        <v>0</v>
      </c>
      <c r="G34" s="9">
        <v>1124</v>
      </c>
      <c r="H34" s="17">
        <v>1086</v>
      </c>
      <c r="I34" s="17">
        <v>2912</v>
      </c>
      <c r="J34" s="9">
        <f t="shared" si="1"/>
        <v>5122</v>
      </c>
      <c r="K34" s="39">
        <f t="shared" si="2"/>
        <v>27.8369565217391</v>
      </c>
      <c r="L34" s="44"/>
      <c r="N34" s="37"/>
    </row>
    <row r="35" s="1" customFormat="1" ht="20" customHeight="1" spans="1:12">
      <c r="A35" s="9" t="s">
        <v>190</v>
      </c>
      <c r="B35" s="9"/>
      <c r="C35" s="26" t="s">
        <v>191</v>
      </c>
      <c r="D35" s="9">
        <v>0</v>
      </c>
      <c r="E35" s="9">
        <v>0</v>
      </c>
      <c r="F35" s="9">
        <v>0</v>
      </c>
      <c r="G35" s="9">
        <v>0</v>
      </c>
      <c r="H35" s="17">
        <v>0</v>
      </c>
      <c r="I35" s="17">
        <v>0</v>
      </c>
      <c r="J35" s="9">
        <f t="shared" si="1"/>
        <v>0</v>
      </c>
      <c r="K35" s="39">
        <f t="shared" si="2"/>
        <v>0</v>
      </c>
      <c r="L35" s="46"/>
    </row>
    <row r="36" s="1" customFormat="1" ht="20" customHeight="1" spans="1:12">
      <c r="A36" s="9" t="s">
        <v>192</v>
      </c>
      <c r="B36" s="9"/>
      <c r="C36" s="26" t="s">
        <v>193</v>
      </c>
      <c r="D36" s="9">
        <v>0</v>
      </c>
      <c r="E36" s="9">
        <v>0</v>
      </c>
      <c r="F36" s="9">
        <v>0</v>
      </c>
      <c r="G36" s="9">
        <v>6</v>
      </c>
      <c r="H36" s="17">
        <v>0</v>
      </c>
      <c r="I36" s="17">
        <v>0</v>
      </c>
      <c r="J36" s="9">
        <f t="shared" si="1"/>
        <v>6</v>
      </c>
      <c r="K36" s="39">
        <f t="shared" si="2"/>
        <v>0.0326086956521739</v>
      </c>
      <c r="L36" s="45"/>
    </row>
    <row r="37" s="1" customFormat="1" ht="20" customHeight="1" spans="1:12">
      <c r="A37" s="9" t="s">
        <v>194</v>
      </c>
      <c r="B37" s="9"/>
      <c r="C37" s="26" t="s">
        <v>195</v>
      </c>
      <c r="D37" s="9">
        <v>0</v>
      </c>
      <c r="E37" s="9">
        <v>0</v>
      </c>
      <c r="F37" s="9">
        <v>0</v>
      </c>
      <c r="G37" s="9">
        <v>0</v>
      </c>
      <c r="H37" s="27">
        <v>0</v>
      </c>
      <c r="I37" s="27">
        <v>3</v>
      </c>
      <c r="J37" s="9">
        <f t="shared" si="1"/>
        <v>3</v>
      </c>
      <c r="K37" s="39">
        <f t="shared" si="2"/>
        <v>0.016304347826087</v>
      </c>
      <c r="L37" s="45"/>
    </row>
    <row r="38" s="1" customFormat="1" ht="20" customHeight="1" spans="1:12">
      <c r="A38" s="9" t="s">
        <v>196</v>
      </c>
      <c r="B38" s="9"/>
      <c r="C38" s="26" t="s">
        <v>197</v>
      </c>
      <c r="D38" s="9">
        <v>0</v>
      </c>
      <c r="E38" s="9">
        <v>0</v>
      </c>
      <c r="F38" s="9">
        <v>0</v>
      </c>
      <c r="G38" s="9">
        <v>338</v>
      </c>
      <c r="H38" s="28">
        <v>284</v>
      </c>
      <c r="I38" s="28">
        <v>438</v>
      </c>
      <c r="J38" s="9">
        <f t="shared" si="1"/>
        <v>1060</v>
      </c>
      <c r="K38" s="39">
        <f t="shared" si="2"/>
        <v>5.76086956521739</v>
      </c>
      <c r="L38" s="45"/>
    </row>
    <row r="39" s="1" customFormat="1" ht="20" customHeight="1" spans="1:12">
      <c r="A39" s="9" t="s">
        <v>198</v>
      </c>
      <c r="B39" s="9"/>
      <c r="C39" s="26" t="s">
        <v>199</v>
      </c>
      <c r="D39" s="9">
        <v>0</v>
      </c>
      <c r="E39" s="9">
        <v>0</v>
      </c>
      <c r="F39" s="9">
        <v>0</v>
      </c>
      <c r="G39" s="9">
        <v>58</v>
      </c>
      <c r="H39" s="29">
        <v>34</v>
      </c>
      <c r="I39" s="29">
        <v>29</v>
      </c>
      <c r="J39" s="9">
        <f t="shared" si="1"/>
        <v>121</v>
      </c>
      <c r="K39" s="39">
        <f t="shared" si="2"/>
        <v>0.657608695652174</v>
      </c>
      <c r="L39" s="45"/>
    </row>
    <row r="40" s="1" customFormat="1" ht="20" customHeight="1" spans="1:12">
      <c r="A40" s="9" t="s">
        <v>200</v>
      </c>
      <c r="B40" s="9"/>
      <c r="C40" s="26" t="s">
        <v>201</v>
      </c>
      <c r="D40" s="9">
        <v>0</v>
      </c>
      <c r="E40" s="9">
        <v>0</v>
      </c>
      <c r="F40" s="9">
        <v>0</v>
      </c>
      <c r="G40" s="9">
        <v>89</v>
      </c>
      <c r="H40" s="17">
        <v>80</v>
      </c>
      <c r="I40" s="17">
        <v>107</v>
      </c>
      <c r="J40" s="9">
        <f t="shared" si="1"/>
        <v>276</v>
      </c>
      <c r="K40" s="39">
        <f t="shared" si="2"/>
        <v>1.5</v>
      </c>
      <c r="L40" s="45"/>
    </row>
    <row r="41" s="1" customFormat="1" ht="20" customHeight="1" spans="1:12">
      <c r="A41" s="9" t="s">
        <v>202</v>
      </c>
      <c r="B41" s="9"/>
      <c r="C41" s="26" t="s">
        <v>203</v>
      </c>
      <c r="D41" s="9">
        <v>0</v>
      </c>
      <c r="E41" s="9">
        <v>0</v>
      </c>
      <c r="F41" s="9">
        <v>0</v>
      </c>
      <c r="G41" s="9">
        <v>17</v>
      </c>
      <c r="H41" s="17">
        <v>13</v>
      </c>
      <c r="I41" s="17">
        <v>6</v>
      </c>
      <c r="J41" s="9">
        <f t="shared" si="1"/>
        <v>36</v>
      </c>
      <c r="K41" s="39">
        <f t="shared" si="2"/>
        <v>0.195652173913043</v>
      </c>
      <c r="L41" s="45"/>
    </row>
    <row r="42" s="1" customFormat="1" ht="20" customHeight="1" spans="1:12">
      <c r="A42" s="9" t="s">
        <v>204</v>
      </c>
      <c r="B42" s="9"/>
      <c r="C42" s="26" t="s">
        <v>205</v>
      </c>
      <c r="D42" s="9">
        <v>0</v>
      </c>
      <c r="E42" s="9">
        <v>0</v>
      </c>
      <c r="F42" s="9">
        <v>0</v>
      </c>
      <c r="G42" s="9">
        <v>17</v>
      </c>
      <c r="H42" s="17">
        <v>4</v>
      </c>
      <c r="I42" s="17">
        <v>10</v>
      </c>
      <c r="J42" s="9">
        <f t="shared" si="1"/>
        <v>31</v>
      </c>
      <c r="K42" s="39">
        <f t="shared" si="2"/>
        <v>0.168478260869565</v>
      </c>
      <c r="L42" s="47"/>
    </row>
    <row r="43" s="1" customFormat="1" ht="20" customHeight="1" spans="1:12">
      <c r="A43" s="9" t="s">
        <v>206</v>
      </c>
      <c r="B43" s="9"/>
      <c r="C43" s="30" t="s">
        <v>207</v>
      </c>
      <c r="D43" s="9">
        <v>0</v>
      </c>
      <c r="E43" s="9">
        <v>0</v>
      </c>
      <c r="F43" s="9">
        <v>0</v>
      </c>
      <c r="G43" s="9">
        <v>0</v>
      </c>
      <c r="H43" s="17">
        <v>0</v>
      </c>
      <c r="I43" s="17">
        <v>2</v>
      </c>
      <c r="J43" s="9">
        <f t="shared" si="1"/>
        <v>2</v>
      </c>
      <c r="K43" s="39">
        <f t="shared" si="2"/>
        <v>0.0108695652173913</v>
      </c>
      <c r="L43" s="48"/>
    </row>
    <row r="44" s="1" customFormat="1" ht="20" customHeight="1" spans="1:12">
      <c r="A44" s="9" t="s">
        <v>208</v>
      </c>
      <c r="B44" s="9"/>
      <c r="C44" s="31" t="s">
        <v>209</v>
      </c>
      <c r="D44" s="9">
        <v>0</v>
      </c>
      <c r="E44" s="9">
        <v>0</v>
      </c>
      <c r="F44" s="9">
        <v>0</v>
      </c>
      <c r="G44" s="9">
        <v>0</v>
      </c>
      <c r="H44" s="17">
        <v>0</v>
      </c>
      <c r="I44" s="17">
        <v>16</v>
      </c>
      <c r="J44" s="9">
        <f t="shared" si="1"/>
        <v>16</v>
      </c>
      <c r="K44" s="39">
        <f t="shared" si="2"/>
        <v>0.0869565217391304</v>
      </c>
      <c r="L44" s="48"/>
    </row>
    <row r="45" s="1" customFormat="1" ht="20" customHeight="1" spans="1:12">
      <c r="A45" s="9" t="s">
        <v>210</v>
      </c>
      <c r="B45" s="9"/>
      <c r="C45" s="32" t="s">
        <v>211</v>
      </c>
      <c r="D45" s="9">
        <v>0</v>
      </c>
      <c r="E45" s="9">
        <v>0</v>
      </c>
      <c r="F45" s="9">
        <v>0</v>
      </c>
      <c r="G45" s="9">
        <v>0</v>
      </c>
      <c r="H45" s="17">
        <v>0</v>
      </c>
      <c r="I45" s="17">
        <v>25</v>
      </c>
      <c r="J45" s="9">
        <f t="shared" si="1"/>
        <v>25</v>
      </c>
      <c r="K45" s="39">
        <f t="shared" si="2"/>
        <v>0.135869565217391</v>
      </c>
      <c r="L45" s="37"/>
    </row>
    <row r="46" s="1" customFormat="1" ht="20" customHeight="1" spans="1:12">
      <c r="A46" s="9" t="s">
        <v>212</v>
      </c>
      <c r="B46" s="4"/>
      <c r="C46" s="33" t="s">
        <v>213</v>
      </c>
      <c r="D46" s="4">
        <v>0</v>
      </c>
      <c r="E46" s="4">
        <v>0</v>
      </c>
      <c r="F46" s="4">
        <v>0</v>
      </c>
      <c r="G46" s="4">
        <v>968</v>
      </c>
      <c r="H46" s="17">
        <v>1050</v>
      </c>
      <c r="I46" s="17">
        <v>1639</v>
      </c>
      <c r="J46" s="9">
        <f t="shared" si="1"/>
        <v>3657</v>
      </c>
      <c r="K46" s="39">
        <f t="shared" si="2"/>
        <v>19.875</v>
      </c>
      <c r="L46" s="37"/>
    </row>
    <row r="47" ht="21" customHeight="1" spans="1:12">
      <c r="A47" s="9" t="s">
        <v>214</v>
      </c>
      <c r="B47" s="9"/>
      <c r="C47" s="24" t="s">
        <v>215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49">
        <v>254</v>
      </c>
      <c r="J47" s="9">
        <f t="shared" si="1"/>
        <v>254</v>
      </c>
      <c r="K47" s="39">
        <f t="shared" si="2"/>
        <v>1.3804347826087</v>
      </c>
      <c r="L47" s="34"/>
    </row>
    <row r="48" spans="12:12">
      <c r="L48" s="34"/>
    </row>
  </sheetData>
  <mergeCells count="7">
    <mergeCell ref="A2:K2"/>
    <mergeCell ref="A3:K3"/>
    <mergeCell ref="D5:J5"/>
    <mergeCell ref="A5:A6"/>
    <mergeCell ref="B5:B6"/>
    <mergeCell ref="C5:C6"/>
    <mergeCell ref="K5:K6"/>
  </mergeCells>
  <printOptions horizontalCentered="1"/>
  <pageMargins left="0.708661417322835" right="0.748031496062992" top="0.196527777777778" bottom="0.196527777777778" header="0.118055555555556" footer="0.0784722222222222"/>
  <pageSetup paperSize="9" orientation="landscape"/>
  <headerFooter/>
  <ignoredErrors>
    <ignoredError sqref="D14:I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市场运行监测</vt:lpstr>
      <vt:lpstr>客流地区分布</vt:lpstr>
      <vt:lpstr>客运站运行监测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森林</cp:lastModifiedBy>
  <dcterms:created xsi:type="dcterms:W3CDTF">2021-01-21T07:55:00Z</dcterms:created>
  <cp:lastPrinted>2021-08-23T09:44:00Z</cp:lastPrinted>
  <dcterms:modified xsi:type="dcterms:W3CDTF">2025-01-26T02:30:20Z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665052DC0B92460FB6D005412D280C8A</vt:lpwstr>
  </property>
</Properties>
</file>