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2"/>
  </bookViews>
  <sheets>
    <sheet name="市场运行监测" sheetId="10" r:id="rId1"/>
    <sheet name="客流地区分布" sheetId="11" r:id="rId2"/>
    <sheet name="客运站点运行监测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<sst xmlns="http://schemas.openxmlformats.org/spreadsheetml/2006/main" count="278" uniqueCount="228">
  <si>
    <t>表1</t>
  </si>
  <si>
    <t>东莞市道路客运行业市场运行监测指标统计表</t>
  </si>
  <si>
    <t>统计周期：2025年7-12月</t>
  </si>
  <si>
    <t>序号</t>
  </si>
  <si>
    <t>一级指标</t>
  </si>
  <si>
    <t>二级指标</t>
  </si>
  <si>
    <t>三级指标</t>
  </si>
  <si>
    <t>指标数</t>
  </si>
  <si>
    <t>7月</t>
  </si>
  <si>
    <t>8月</t>
  </si>
  <si>
    <t>9月</t>
  </si>
  <si>
    <t>10月</t>
  </si>
  <si>
    <t>11月</t>
  </si>
  <si>
    <t>12月</t>
  </si>
  <si>
    <t>综合</t>
  </si>
  <si>
    <t>a1</t>
  </si>
  <si>
    <t>行业概况
（运能指标）</t>
  </si>
  <si>
    <t>客运企业（家）</t>
  </si>
  <si>
    <t>-</t>
  </si>
  <si>
    <t>a2</t>
  </si>
  <si>
    <t>客运指标数（个）</t>
  </si>
  <si>
    <t>a3</t>
  </si>
  <si>
    <t xml:space="preserve">    其中：</t>
  </si>
  <si>
    <t>省际班车指标</t>
  </si>
  <si>
    <t>a4</t>
  </si>
  <si>
    <t>市际班车指标</t>
  </si>
  <si>
    <t>a5</t>
  </si>
  <si>
    <t>市际包车指标</t>
  </si>
  <si>
    <t>a6</t>
  </si>
  <si>
    <t>市内包车指标</t>
  </si>
  <si>
    <t>a7</t>
  </si>
  <si>
    <t>营运客车（辆）</t>
  </si>
  <si>
    <t>a8</t>
  </si>
  <si>
    <t>座位数（个）</t>
  </si>
  <si>
    <t>a9</t>
  </si>
  <si>
    <t>行业运营
（市场指标）</t>
  </si>
  <si>
    <t>日均在营运车辆数（辆）</t>
  </si>
  <si>
    <t>a10</t>
  </si>
  <si>
    <t>统计周期客运总量（人次）</t>
  </si>
  <si>
    <t>a11</t>
  </si>
  <si>
    <t>班车</t>
  </si>
  <si>
    <t>a12</t>
  </si>
  <si>
    <t>包车</t>
  </si>
  <si>
    <t>a13</t>
  </si>
  <si>
    <t>定制客运</t>
  </si>
  <si>
    <t>a14</t>
  </si>
  <si>
    <t>日均客运量（人次）</t>
  </si>
  <si>
    <t>a15</t>
  </si>
  <si>
    <t>a16</t>
  </si>
  <si>
    <t>a17</t>
  </si>
  <si>
    <t>a18</t>
  </si>
  <si>
    <t>行业状况分析
（决策指标）</t>
  </si>
  <si>
    <t>指标利用率</t>
  </si>
  <si>
    <t>a19</t>
  </si>
  <si>
    <t>出车率</t>
  </si>
  <si>
    <t>a20</t>
  </si>
  <si>
    <t>运能利用率</t>
  </si>
  <si>
    <t>表2</t>
  </si>
  <si>
    <t>东莞市道路客运行业客流地区分布指标统计表</t>
  </si>
  <si>
    <t>客运量（人次）</t>
  </si>
  <si>
    <t>占比（%）</t>
  </si>
  <si>
    <t>说明</t>
  </si>
  <si>
    <t>b1</t>
  </si>
  <si>
    <t>广东</t>
  </si>
  <si>
    <t>b2</t>
  </si>
  <si>
    <t>广州</t>
  </si>
  <si>
    <t>该部分统计反映东莞至广东省内各地市客运量的占比情况</t>
  </si>
  <si>
    <t>b3</t>
  </si>
  <si>
    <t>深圳</t>
  </si>
  <si>
    <t>b4</t>
  </si>
  <si>
    <t>珠海</t>
  </si>
  <si>
    <t>b5</t>
  </si>
  <si>
    <t>汕头</t>
  </si>
  <si>
    <t>b6</t>
  </si>
  <si>
    <t>佛山</t>
  </si>
  <si>
    <t>b7</t>
  </si>
  <si>
    <t>韶关</t>
  </si>
  <si>
    <t>b8</t>
  </si>
  <si>
    <t>湛江</t>
  </si>
  <si>
    <t>b9</t>
  </si>
  <si>
    <t>肇庆</t>
  </si>
  <si>
    <t>b10</t>
  </si>
  <si>
    <t>江门</t>
  </si>
  <si>
    <t>b11</t>
  </si>
  <si>
    <t>茂名</t>
  </si>
  <si>
    <t>b12</t>
  </si>
  <si>
    <t>惠州</t>
  </si>
  <si>
    <t>b13</t>
  </si>
  <si>
    <t>梅州</t>
  </si>
  <si>
    <t>b14</t>
  </si>
  <si>
    <t>汕尾</t>
  </si>
  <si>
    <t>b15</t>
  </si>
  <si>
    <t>河源</t>
  </si>
  <si>
    <t>b16</t>
  </si>
  <si>
    <t>阳江</t>
  </si>
  <si>
    <t>b17</t>
  </si>
  <si>
    <t>清远</t>
  </si>
  <si>
    <t>b18</t>
  </si>
  <si>
    <t>东莞</t>
  </si>
  <si>
    <t>b19</t>
  </si>
  <si>
    <t>中山</t>
  </si>
  <si>
    <t>b20</t>
  </si>
  <si>
    <t>潮州</t>
  </si>
  <si>
    <t>b21</t>
  </si>
  <si>
    <t>揭阳</t>
  </si>
  <si>
    <t>b22</t>
  </si>
  <si>
    <t>云浮</t>
  </si>
  <si>
    <t>b23</t>
  </si>
  <si>
    <t>广西</t>
  </si>
  <si>
    <t>b24</t>
  </si>
  <si>
    <t>湖南</t>
  </si>
  <si>
    <t>b25</t>
  </si>
  <si>
    <t>江西</t>
  </si>
  <si>
    <t>b26</t>
  </si>
  <si>
    <t>湖北</t>
  </si>
  <si>
    <t>b27</t>
  </si>
  <si>
    <t>贵州</t>
  </si>
  <si>
    <t>b28</t>
  </si>
  <si>
    <t>河南</t>
  </si>
  <si>
    <t>b29</t>
  </si>
  <si>
    <t>四川</t>
  </si>
  <si>
    <t>b30</t>
  </si>
  <si>
    <t>云南</t>
  </si>
  <si>
    <t>b31</t>
  </si>
  <si>
    <t>福建</t>
  </si>
  <si>
    <t>b32</t>
  </si>
  <si>
    <t>海南</t>
  </si>
  <si>
    <t>b33</t>
  </si>
  <si>
    <t>安徽</t>
  </si>
  <si>
    <t>b34</t>
  </si>
  <si>
    <t>其他</t>
  </si>
  <si>
    <t>香港</t>
  </si>
  <si>
    <t>澳门</t>
  </si>
  <si>
    <t>统计周期客运总量</t>
  </si>
  <si>
    <t>表3</t>
  </si>
  <si>
    <t>东莞市客运站点运行监测指标统计表</t>
  </si>
  <si>
    <t>日均发送量（人次）</t>
  </si>
  <si>
    <t>c1</t>
  </si>
  <si>
    <t>客运站点（个）</t>
  </si>
  <si>
    <t>c2</t>
  </si>
  <si>
    <t>其中：</t>
  </si>
  <si>
    <t>一级站</t>
  </si>
  <si>
    <t>c3</t>
  </si>
  <si>
    <t>二级站</t>
  </si>
  <si>
    <t>c4</t>
  </si>
  <si>
    <t>三级站</t>
  </si>
  <si>
    <t>c5</t>
  </si>
  <si>
    <t>便捷站</t>
  </si>
  <si>
    <t>c6</t>
  </si>
  <si>
    <t>招呼站</t>
  </si>
  <si>
    <t>c7</t>
  </si>
  <si>
    <t>停靠点</t>
  </si>
  <si>
    <t>c8</t>
  </si>
  <si>
    <t>发送量
（人次）</t>
  </si>
  <si>
    <t>c9</t>
  </si>
  <si>
    <t>东莞市南城汽车客运站</t>
  </si>
  <si>
    <t>c10</t>
  </si>
  <si>
    <t>东莞市汽车客运东站</t>
  </si>
  <si>
    <t>c11</t>
  </si>
  <si>
    <t>东莞市长安汽车客运站</t>
  </si>
  <si>
    <t>c12</t>
  </si>
  <si>
    <t>东莞市石龙汽车客运站</t>
  </si>
  <si>
    <t>c13</t>
  </si>
  <si>
    <t>东莞市中堂汽车客运站</t>
  </si>
  <si>
    <t>c14</t>
  </si>
  <si>
    <t>东莞市清溪汽车客运站</t>
  </si>
  <si>
    <t>c15</t>
  </si>
  <si>
    <t>东莞市虎门汽车客运站</t>
  </si>
  <si>
    <t>c16</t>
  </si>
  <si>
    <t>东莞市常平汽车客运站</t>
  </si>
  <si>
    <t>c17</t>
  </si>
  <si>
    <t>东莞市凤岗汽车客运站</t>
  </si>
  <si>
    <t>c18</t>
  </si>
  <si>
    <t>东莞市石排汽车客运站</t>
  </si>
  <si>
    <t>c19</t>
  </si>
  <si>
    <t>东莞市塘厦汽车客运站</t>
  </si>
  <si>
    <t>c20</t>
  </si>
  <si>
    <t>东莞市松山湖汽车客运站</t>
  </si>
  <si>
    <t>c21</t>
  </si>
  <si>
    <t>东莞市南城城市候机楼招呼站</t>
  </si>
  <si>
    <t>c22</t>
  </si>
  <si>
    <t>东莞市松山湖城市候机楼招呼站</t>
  </si>
  <si>
    <t>c23</t>
  </si>
  <si>
    <t>东莞市横沥镇稻香饮食文化中心招呼站</t>
  </si>
  <si>
    <t>c24</t>
  </si>
  <si>
    <t>东莞市虎门镇翔凯酒店招呼站</t>
  </si>
  <si>
    <t>c25</t>
  </si>
  <si>
    <t>东莞市厚街镇海悦酒店招呼站</t>
  </si>
  <si>
    <t>c26</t>
  </si>
  <si>
    <t>东莞市石龙镇电信大楼招呼站</t>
  </si>
  <si>
    <t>c27</t>
  </si>
  <si>
    <t>东莞市高埗北王路招呼站</t>
  </si>
  <si>
    <t>c28</t>
  </si>
  <si>
    <t>东莞市大朗镇朗湖酒店招呼站</t>
  </si>
  <si>
    <t>c29</t>
  </si>
  <si>
    <t>东莞市石排镇石横路招呼站</t>
  </si>
  <si>
    <t>c30</t>
  </si>
  <si>
    <t>东莞市谢岗镇麗枫酒店招呼站</t>
  </si>
  <si>
    <t>c31</t>
  </si>
  <si>
    <t>东莞市石排镇漫博中心招呼站</t>
  </si>
  <si>
    <t>c32</t>
  </si>
  <si>
    <t>东莞市石龙镇莞龙路招呼站</t>
  </si>
  <si>
    <t>c33</t>
  </si>
  <si>
    <t>东莞市东城城市候机楼停靠点</t>
  </si>
  <si>
    <t>c34</t>
  </si>
  <si>
    <t>东莞市樟木头镇新都会酒店停靠点</t>
  </si>
  <si>
    <t>c35</t>
  </si>
  <si>
    <t>东莞市大朗镇盈丰大厦停靠点</t>
  </si>
  <si>
    <t>c36</t>
  </si>
  <si>
    <t>东莞市常平镇美怡登酒店停靠点</t>
  </si>
  <si>
    <t>c37</t>
  </si>
  <si>
    <t>东莞市寮步镇悦莱花园酒店停靠点</t>
  </si>
  <si>
    <t>c38</t>
  </si>
  <si>
    <t>东莞市松山湖八方快捷酒店停靠点</t>
  </si>
  <si>
    <t>c39</t>
  </si>
  <si>
    <t>东莞市东城街道民盈国贸中心停靠点</t>
  </si>
  <si>
    <t>c40</t>
  </si>
  <si>
    <t>东莞市万江街道锦江之星旅馆停靠点</t>
  </si>
  <si>
    <t>c41</t>
  </si>
  <si>
    <t>东莞市塘厦镇赣深高铁东莞南站停靠点</t>
  </si>
  <si>
    <t>c42</t>
  </si>
  <si>
    <t>东莞市虎门镇广深港高铁虎门站停靠点</t>
  </si>
  <si>
    <t>c43</t>
  </si>
  <si>
    <t>东莞市厚街镇喜来登酒店停靠点</t>
  </si>
  <si>
    <t>c44</t>
  </si>
  <si>
    <t>东莞市常平镇京九玩具城停靠点</t>
  </si>
  <si>
    <t>C45</t>
  </si>
  <si>
    <t>东莞市塘厦镇观澜湖度假酒店停靠点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</si>
</sst>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8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/>
    <xf numFmtId="0" fontId="3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3" fillId="0" borderId="5" xfId="51" applyFont="1" applyBorder="1" applyAlignment="1">
      <alignment horizontal="center" vertical="center" wrapText="1"/>
    </xf>
    <xf numFmtId="0" fontId="4" fillId="2" borderId="5" xfId="51" applyNumberFormat="1" applyFont="1" applyFill="1" applyBorder="1" applyAlignment="1">
      <alignment horizontal="center" vertical="center" wrapText="1"/>
    </xf>
    <xf numFmtId="0" fontId="5" fillId="2" borderId="5" xfId="51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0" fillId="2" borderId="5" xfId="0" applyNumberFormat="1" applyFill="1" applyBorder="1" applyAlignment="1">
      <alignment horizontal="center" vertical="center"/>
    </xf>
    <xf numFmtId="0" fontId="6" fillId="2" borderId="5" xfId="0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7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0" fillId="2" borderId="5" xfId="0" applyNumberForma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/>
    </xf>
    <xf numFmtId="0" fontId="8" fillId="2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0" xfId="5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176" fontId="0" fillId="4" borderId="5" xfId="0" applyNumberFormat="1" applyFill="1" applyBorder="1" applyAlignment="1">
      <alignment horizontal="center" vertical="center"/>
    </xf>
    <xf numFmtId="0" fontId="5" fillId="2" borderId="0" xfId="51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7" fillId="2" borderId="0" xfId="51" applyFont="1" applyFill="1" applyBorder="1" applyAlignment="1">
      <alignment vertical="center" wrapText="1"/>
    </xf>
    <xf numFmtId="0" fontId="0" fillId="2" borderId="0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49" applyFill="1" applyBorder="1" applyAlignment="1">
      <alignment horizontal="center" vertical="center" wrapText="1"/>
    </xf>
    <xf numFmtId="0" fontId="0" fillId="0" borderId="5" xfId="49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10" fontId="0" fillId="2" borderId="5" xfId="0" applyNumberForma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0" fontId="2" fillId="2" borderId="5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76" fontId="0" fillId="2" borderId="5" xfId="0" applyNumberForma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K22" sqref="K22"/>
    </sheetView>
  </sheetViews>
  <sheetFormatPr defaultColWidth="9" defaultRowHeight="13.5"/>
  <cols>
    <col min="1" max="1" width="6" customWidth="1"/>
    <col min="2" max="2" width="13.875" customWidth="1"/>
    <col min="3" max="3" width="23.125" style="1" customWidth="1"/>
    <col min="4" max="4" width="13.625" customWidth="1"/>
    <col min="5" max="5" width="10.625" customWidth="1"/>
    <col min="6" max="6" width="10.125" customWidth="1"/>
    <col min="7" max="10" width="10.625" customWidth="1"/>
    <col min="11" max="11" width="13.375" customWidth="1"/>
  </cols>
  <sheetData>
    <row r="1" spans="1:1">
      <c r="A1" t="s">
        <v>0</v>
      </c>
    </row>
    <row r="2" ht="22.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3.25" customHeight="1" spans="1:11">
      <c r="A3" s="3" t="s">
        <v>2</v>
      </c>
      <c r="B3" s="1"/>
      <c r="D3" s="1"/>
      <c r="E3" s="1"/>
      <c r="F3" s="1"/>
      <c r="G3" s="1"/>
      <c r="H3" s="1"/>
      <c r="I3" s="1"/>
      <c r="J3" s="1"/>
      <c r="K3" s="1"/>
    </row>
    <row r="4" ht="20.1" customHeight="1" spans="1:11">
      <c r="A4" s="4" t="s">
        <v>3</v>
      </c>
      <c r="B4" s="4" t="s">
        <v>4</v>
      </c>
      <c r="C4" s="4" t="s">
        <v>5</v>
      </c>
      <c r="D4" s="4" t="s">
        <v>6</v>
      </c>
      <c r="E4" s="9" t="s">
        <v>7</v>
      </c>
      <c r="F4" s="9"/>
      <c r="G4" s="9"/>
      <c r="H4" s="9"/>
      <c r="I4" s="9"/>
      <c r="J4" s="9"/>
      <c r="K4" s="9"/>
    </row>
    <row r="5" ht="20.1" customHeight="1" spans="1:11">
      <c r="A5" s="7"/>
      <c r="B5" s="7"/>
      <c r="C5" s="7"/>
      <c r="D5" s="7"/>
      <c r="E5" s="57" t="s">
        <v>8</v>
      </c>
      <c r="F5" s="57" t="s">
        <v>9</v>
      </c>
      <c r="G5" s="57" t="s">
        <v>10</v>
      </c>
      <c r="H5" s="57" t="s">
        <v>11</v>
      </c>
      <c r="I5" s="57" t="s">
        <v>12</v>
      </c>
      <c r="J5" s="57" t="s">
        <v>13</v>
      </c>
      <c r="K5" s="8" t="s">
        <v>14</v>
      </c>
    </row>
    <row r="6" ht="20.1" customHeight="1" spans="1:11">
      <c r="A6" s="9" t="s">
        <v>15</v>
      </c>
      <c r="B6" s="68" t="s">
        <v>16</v>
      </c>
      <c r="C6" s="9" t="s">
        <v>17</v>
      </c>
      <c r="D6" s="24"/>
      <c r="E6" s="69">
        <v>38</v>
      </c>
      <c r="F6" s="69">
        <v>40</v>
      </c>
      <c r="G6" s="69">
        <v>40</v>
      </c>
      <c r="H6" s="69">
        <v>40</v>
      </c>
      <c r="I6" s="69">
        <v>40</v>
      </c>
      <c r="J6" s="69">
        <v>41</v>
      </c>
      <c r="K6" s="9" t="s">
        <v>18</v>
      </c>
    </row>
    <row r="7" ht="20.1" customHeight="1" spans="1:11">
      <c r="A7" s="9" t="s">
        <v>19</v>
      </c>
      <c r="B7" s="70"/>
      <c r="C7" s="9" t="s">
        <v>20</v>
      </c>
      <c r="D7" s="24"/>
      <c r="E7" s="58">
        <v>2319</v>
      </c>
      <c r="F7" s="58">
        <v>2419</v>
      </c>
      <c r="G7" s="58">
        <v>2387</v>
      </c>
      <c r="H7" s="58">
        <v>2387</v>
      </c>
      <c r="I7" s="58">
        <v>2387</v>
      </c>
      <c r="J7" s="58">
        <v>2488</v>
      </c>
      <c r="K7" s="9" t="s">
        <v>18</v>
      </c>
    </row>
    <row r="8" ht="20.1" customHeight="1" spans="1:11">
      <c r="A8" s="9" t="s">
        <v>21</v>
      </c>
      <c r="B8" s="70"/>
      <c r="C8" s="9" t="s">
        <v>22</v>
      </c>
      <c r="D8" s="9" t="s">
        <v>23</v>
      </c>
      <c r="E8" s="58">
        <v>61</v>
      </c>
      <c r="F8" s="58">
        <v>49</v>
      </c>
      <c r="G8" s="58">
        <v>49</v>
      </c>
      <c r="H8" s="58">
        <v>49</v>
      </c>
      <c r="I8" s="58">
        <v>49</v>
      </c>
      <c r="J8" s="58">
        <v>49</v>
      </c>
      <c r="K8" s="9" t="s">
        <v>18</v>
      </c>
    </row>
    <row r="9" ht="20.1" customHeight="1" spans="1:11">
      <c r="A9" s="9" t="s">
        <v>24</v>
      </c>
      <c r="B9" s="70"/>
      <c r="C9" s="9"/>
      <c r="D9" s="9" t="s">
        <v>25</v>
      </c>
      <c r="E9" s="58">
        <v>233</v>
      </c>
      <c r="F9" s="58">
        <v>250</v>
      </c>
      <c r="G9" s="58">
        <v>250</v>
      </c>
      <c r="H9" s="58">
        <v>250</v>
      </c>
      <c r="I9" s="58">
        <v>250</v>
      </c>
      <c r="J9" s="58">
        <v>252</v>
      </c>
      <c r="K9" s="9" t="s">
        <v>18</v>
      </c>
    </row>
    <row r="10" ht="20.1" customHeight="1" spans="1:11">
      <c r="A10" s="9" t="s">
        <v>26</v>
      </c>
      <c r="B10" s="70"/>
      <c r="C10" s="9"/>
      <c r="D10" s="9" t="s">
        <v>27</v>
      </c>
      <c r="E10" s="58">
        <v>1937</v>
      </c>
      <c r="F10" s="58">
        <v>2075</v>
      </c>
      <c r="G10" s="58">
        <v>2043</v>
      </c>
      <c r="H10" s="58">
        <v>2043</v>
      </c>
      <c r="I10" s="58">
        <v>2043</v>
      </c>
      <c r="J10" s="58">
        <v>2142</v>
      </c>
      <c r="K10" s="9" t="s">
        <v>18</v>
      </c>
    </row>
    <row r="11" ht="20.1" customHeight="1" spans="1:11">
      <c r="A11" s="9" t="s">
        <v>28</v>
      </c>
      <c r="B11" s="70"/>
      <c r="C11" s="9"/>
      <c r="D11" s="9" t="s">
        <v>29</v>
      </c>
      <c r="E11" s="58">
        <v>78</v>
      </c>
      <c r="F11" s="58">
        <v>45</v>
      </c>
      <c r="G11" s="58">
        <v>45</v>
      </c>
      <c r="H11" s="58">
        <v>45</v>
      </c>
      <c r="I11" s="58">
        <v>45</v>
      </c>
      <c r="J11" s="58">
        <v>45</v>
      </c>
      <c r="K11" s="9" t="s">
        <v>18</v>
      </c>
    </row>
    <row r="12" ht="20.1" customHeight="1" spans="1:11">
      <c r="A12" s="9" t="s">
        <v>30</v>
      </c>
      <c r="B12" s="70"/>
      <c r="C12" s="9" t="s">
        <v>31</v>
      </c>
      <c r="D12" s="24"/>
      <c r="E12" s="58">
        <v>1876</v>
      </c>
      <c r="F12" s="58">
        <v>1922</v>
      </c>
      <c r="G12" s="58">
        <v>1920</v>
      </c>
      <c r="H12" s="58">
        <v>1951</v>
      </c>
      <c r="I12" s="58">
        <v>1972</v>
      </c>
      <c r="J12" s="58">
        <v>2022</v>
      </c>
      <c r="K12" s="9" t="s">
        <v>18</v>
      </c>
    </row>
    <row r="13" ht="20.1" customHeight="1" spans="1:11">
      <c r="A13" s="9" t="s">
        <v>32</v>
      </c>
      <c r="B13" s="7"/>
      <c r="C13" s="9" t="s">
        <v>33</v>
      </c>
      <c r="D13" s="24"/>
      <c r="E13" s="58">
        <v>82039</v>
      </c>
      <c r="F13" s="58">
        <v>84207</v>
      </c>
      <c r="G13" s="58">
        <v>85279</v>
      </c>
      <c r="H13" s="58">
        <v>85693</v>
      </c>
      <c r="I13" s="58">
        <v>86825</v>
      </c>
      <c r="J13" s="58">
        <v>89397</v>
      </c>
      <c r="K13" s="9" t="s">
        <v>18</v>
      </c>
    </row>
    <row r="14" ht="20.1" customHeight="1" spans="1:11">
      <c r="A14" s="9" t="s">
        <v>34</v>
      </c>
      <c r="B14" s="68" t="s">
        <v>35</v>
      </c>
      <c r="C14" s="9" t="s">
        <v>36</v>
      </c>
      <c r="D14" s="24"/>
      <c r="E14" s="58">
        <v>673</v>
      </c>
      <c r="F14" s="58">
        <v>654</v>
      </c>
      <c r="G14" s="58">
        <v>730</v>
      </c>
      <c r="H14" s="58">
        <v>733</v>
      </c>
      <c r="I14" s="58">
        <v>834</v>
      </c>
      <c r="J14" s="58">
        <v>850.68</v>
      </c>
      <c r="K14" s="74">
        <f>SUM(E14:J14)/6</f>
        <v>745.78</v>
      </c>
    </row>
    <row r="15" ht="20.1" customHeight="1" spans="1:11">
      <c r="A15" s="9" t="s">
        <v>37</v>
      </c>
      <c r="B15" s="70"/>
      <c r="C15" s="8" t="s">
        <v>38</v>
      </c>
      <c r="D15" s="24"/>
      <c r="E15" s="58">
        <v>846617</v>
      </c>
      <c r="F15" s="58">
        <v>818050</v>
      </c>
      <c r="G15" s="58">
        <v>911106</v>
      </c>
      <c r="H15" s="58">
        <v>907280</v>
      </c>
      <c r="I15" s="58">
        <v>1072272</v>
      </c>
      <c r="J15" s="58">
        <v>1104323</v>
      </c>
      <c r="K15" s="74">
        <f>SUM(E15:J15)</f>
        <v>5659648</v>
      </c>
    </row>
    <row r="16" ht="20.1" customHeight="1" spans="1:11">
      <c r="A16" s="9" t="s">
        <v>39</v>
      </c>
      <c r="B16" s="70"/>
      <c r="C16" s="9" t="s">
        <v>22</v>
      </c>
      <c r="D16" s="9" t="s">
        <v>40</v>
      </c>
      <c r="E16" s="58">
        <v>109376</v>
      </c>
      <c r="F16" s="58">
        <v>105199</v>
      </c>
      <c r="G16" s="58">
        <v>94415</v>
      </c>
      <c r="H16" s="58">
        <v>102430</v>
      </c>
      <c r="I16" s="58">
        <v>93220</v>
      </c>
      <c r="J16" s="58">
        <v>97640</v>
      </c>
      <c r="K16" s="74">
        <f t="shared" ref="K16:K22" si="0">SUM(E16:J16)</f>
        <v>602280</v>
      </c>
    </row>
    <row r="17" ht="20.1" customHeight="1" spans="1:11">
      <c r="A17" s="9" t="s">
        <v>41</v>
      </c>
      <c r="B17" s="70"/>
      <c r="C17" s="9"/>
      <c r="D17" s="9" t="s">
        <v>42</v>
      </c>
      <c r="E17" s="58">
        <v>727162</v>
      </c>
      <c r="F17" s="58">
        <v>683116</v>
      </c>
      <c r="G17" s="58">
        <v>802708</v>
      </c>
      <c r="H17" s="58">
        <v>789712</v>
      </c>
      <c r="I17" s="58">
        <v>963668</v>
      </c>
      <c r="J17" s="58">
        <v>990514</v>
      </c>
      <c r="K17" s="74">
        <f t="shared" si="0"/>
        <v>4956880</v>
      </c>
    </row>
    <row r="18" ht="20.1" customHeight="1" spans="1:11">
      <c r="A18" s="9" t="s">
        <v>43</v>
      </c>
      <c r="B18" s="70"/>
      <c r="C18" s="9"/>
      <c r="D18" s="9" t="s">
        <v>44</v>
      </c>
      <c r="E18" s="58">
        <v>10079</v>
      </c>
      <c r="F18" s="58">
        <v>29735</v>
      </c>
      <c r="G18" s="58">
        <v>13983</v>
      </c>
      <c r="H18" s="58">
        <v>15138</v>
      </c>
      <c r="I18" s="58">
        <v>15384</v>
      </c>
      <c r="J18" s="58">
        <v>16169</v>
      </c>
      <c r="K18" s="74">
        <f t="shared" si="0"/>
        <v>100488</v>
      </c>
    </row>
    <row r="19" ht="20.1" customHeight="1" spans="1:11">
      <c r="A19" s="9" t="s">
        <v>45</v>
      </c>
      <c r="B19" s="70"/>
      <c r="C19" s="9" t="s">
        <v>46</v>
      </c>
      <c r="D19" s="9"/>
      <c r="E19" s="71">
        <f t="shared" ref="E19:E22" si="1">E15/31</f>
        <v>27310.2258064516</v>
      </c>
      <c r="F19" s="71">
        <f t="shared" ref="F19:F22" si="2">F15/31</f>
        <v>26388.7096774194</v>
      </c>
      <c r="G19" s="71">
        <f t="shared" ref="G19:G22" si="3">G15/30</f>
        <v>30370.2</v>
      </c>
      <c r="H19" s="71">
        <f t="shared" ref="H19:H22" si="4">H15/31</f>
        <v>29267.0967741935</v>
      </c>
      <c r="I19" s="71">
        <f t="shared" ref="I19:I22" si="5">I15/30</f>
        <v>35742.4</v>
      </c>
      <c r="J19" s="71">
        <f t="shared" ref="J19:J22" si="6">J15/31</f>
        <v>35623.3225806452</v>
      </c>
      <c r="K19" s="74">
        <f>K15/184</f>
        <v>30758.9565217391</v>
      </c>
    </row>
    <row r="20" ht="20.1" customHeight="1" spans="1:11">
      <c r="A20" s="9" t="s">
        <v>47</v>
      </c>
      <c r="B20" s="70"/>
      <c r="C20" s="9" t="s">
        <v>22</v>
      </c>
      <c r="D20" s="9" t="s">
        <v>40</v>
      </c>
      <c r="E20" s="71">
        <f t="shared" si="1"/>
        <v>3528.25806451613</v>
      </c>
      <c r="F20" s="71">
        <f t="shared" si="2"/>
        <v>3393.51612903226</v>
      </c>
      <c r="G20" s="71">
        <f t="shared" si="3"/>
        <v>3147.16666666667</v>
      </c>
      <c r="H20" s="71">
        <f t="shared" si="4"/>
        <v>3304.1935483871</v>
      </c>
      <c r="I20" s="71">
        <f t="shared" si="5"/>
        <v>3107.33333333333</v>
      </c>
      <c r="J20" s="71">
        <f t="shared" si="6"/>
        <v>3149.67741935484</v>
      </c>
      <c r="K20" s="74">
        <f>K16/184</f>
        <v>3273.26086956522</v>
      </c>
    </row>
    <row r="21" ht="20.1" customHeight="1" spans="1:11">
      <c r="A21" s="9" t="s">
        <v>48</v>
      </c>
      <c r="B21" s="70"/>
      <c r="C21" s="9"/>
      <c r="D21" s="9" t="s">
        <v>42</v>
      </c>
      <c r="E21" s="71">
        <f t="shared" si="1"/>
        <v>23456.8387096774</v>
      </c>
      <c r="F21" s="71">
        <f t="shared" si="2"/>
        <v>22036</v>
      </c>
      <c r="G21" s="71">
        <f t="shared" si="3"/>
        <v>26756.9333333333</v>
      </c>
      <c r="H21" s="71">
        <f t="shared" si="4"/>
        <v>25474.5806451613</v>
      </c>
      <c r="I21" s="71">
        <f t="shared" si="5"/>
        <v>32122.2666666667</v>
      </c>
      <c r="J21" s="71">
        <f t="shared" si="6"/>
        <v>31952.064516129</v>
      </c>
      <c r="K21" s="74">
        <f>K17/184</f>
        <v>26939.5652173913</v>
      </c>
    </row>
    <row r="22" ht="20.1" customHeight="1" spans="1:11">
      <c r="A22" s="9" t="s">
        <v>49</v>
      </c>
      <c r="B22" s="7"/>
      <c r="C22" s="9"/>
      <c r="D22" s="9" t="s">
        <v>44</v>
      </c>
      <c r="E22" s="71">
        <f t="shared" si="1"/>
        <v>325.129032258065</v>
      </c>
      <c r="F22" s="71">
        <f t="shared" si="2"/>
        <v>959.193548387097</v>
      </c>
      <c r="G22" s="71">
        <f t="shared" si="3"/>
        <v>466.1</v>
      </c>
      <c r="H22" s="71">
        <f t="shared" si="4"/>
        <v>488.322580645161</v>
      </c>
      <c r="I22" s="71">
        <f t="shared" si="5"/>
        <v>512.8</v>
      </c>
      <c r="J22" s="71">
        <f t="shared" si="6"/>
        <v>521.58064516129</v>
      </c>
      <c r="K22" s="74">
        <f>K18/184</f>
        <v>546.130434782609</v>
      </c>
    </row>
    <row r="23" ht="20.1" customHeight="1" spans="1:11">
      <c r="A23" s="9" t="s">
        <v>50</v>
      </c>
      <c r="B23" s="68" t="s">
        <v>51</v>
      </c>
      <c r="C23" s="8" t="s">
        <v>52</v>
      </c>
      <c r="D23" s="24"/>
      <c r="E23" s="72">
        <v>0.809</v>
      </c>
      <c r="F23" s="72">
        <v>0.7945</v>
      </c>
      <c r="G23" s="72">
        <f>G12/G7</f>
        <v>0.804356933389191</v>
      </c>
      <c r="H23" s="72">
        <v>0.8173</v>
      </c>
      <c r="I23" s="72">
        <v>0.8261</v>
      </c>
      <c r="J23" s="72">
        <v>0.8127</v>
      </c>
      <c r="K23" s="64">
        <f>SUM(E23:J23)/6</f>
        <v>0.810659488898199</v>
      </c>
    </row>
    <row r="24" ht="20.1" customHeight="1" spans="1:11">
      <c r="A24" s="9" t="s">
        <v>53</v>
      </c>
      <c r="B24" s="70"/>
      <c r="C24" s="9" t="s">
        <v>54</v>
      </c>
      <c r="D24" s="24"/>
      <c r="E24" s="73">
        <v>0.358665778251599</v>
      </c>
      <c r="F24" s="73">
        <v>0.340293964620187</v>
      </c>
      <c r="G24" s="73">
        <v>0.380130208333333</v>
      </c>
      <c r="H24" s="73">
        <v>0.375658636596617</v>
      </c>
      <c r="I24" s="73">
        <v>0.423711967545639</v>
      </c>
      <c r="J24" s="73">
        <v>0.420712166172107</v>
      </c>
      <c r="K24" s="64">
        <f>SUM(E24:J24)/6</f>
        <v>0.38319545358658</v>
      </c>
    </row>
    <row r="25" ht="20.1" customHeight="1" spans="1:11">
      <c r="A25" s="9" t="s">
        <v>55</v>
      </c>
      <c r="B25" s="7"/>
      <c r="C25" s="9" t="s">
        <v>56</v>
      </c>
      <c r="D25" s="24"/>
      <c r="E25" s="73">
        <v>0.332893206968047</v>
      </c>
      <c r="F25" s="73">
        <v>0.313379050167081</v>
      </c>
      <c r="G25" s="73">
        <v>0.356127534328498</v>
      </c>
      <c r="H25" s="73">
        <v>0.341534276710975</v>
      </c>
      <c r="I25" s="73">
        <v>0.411660236107112</v>
      </c>
      <c r="J25" s="73">
        <v>0.398484541770363</v>
      </c>
      <c r="K25" s="64">
        <f>SUM(E25:J25)/6</f>
        <v>0.359013141008679</v>
      </c>
    </row>
  </sheetData>
  <mergeCells count="10">
    <mergeCell ref="A2:K2"/>
    <mergeCell ref="A3:K3"/>
    <mergeCell ref="E4:K4"/>
    <mergeCell ref="A4:A5"/>
    <mergeCell ref="B4:B5"/>
    <mergeCell ref="B6:B13"/>
    <mergeCell ref="B14:B22"/>
    <mergeCell ref="B23:B25"/>
    <mergeCell ref="C4:C5"/>
    <mergeCell ref="D4:D5"/>
  </mergeCells>
  <printOptions horizontalCentered="1"/>
  <pageMargins left="0.236111111111111" right="0.748031496062992" top="0.590551181102362" bottom="0.590551181102362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5"/>
  <sheetViews>
    <sheetView workbookViewId="0">
      <selection activeCell="M19" sqref="M19"/>
    </sheetView>
  </sheetViews>
  <sheetFormatPr defaultColWidth="9" defaultRowHeight="13.5"/>
  <cols>
    <col min="1" max="1" width="6" customWidth="1"/>
    <col min="2" max="2" width="12" customWidth="1"/>
    <col min="3" max="3" width="10.875" customWidth="1"/>
    <col min="4" max="10" width="10.625" customWidth="1"/>
    <col min="11" max="11" width="13.5" customWidth="1"/>
    <col min="12" max="12" width="12.5" customWidth="1"/>
  </cols>
  <sheetData>
    <row r="1" spans="1:1">
      <c r="A1" t="s">
        <v>57</v>
      </c>
    </row>
    <row r="2" ht="22.5" spans="1:12">
      <c r="A2" s="2" t="s">
        <v>58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0.1" customHeight="1" spans="1:12">
      <c r="A3" s="3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ht="20.1" customHeight="1" spans="1:12">
      <c r="A4" s="4" t="s">
        <v>3</v>
      </c>
      <c r="B4" s="4" t="s">
        <v>4</v>
      </c>
      <c r="C4" s="4" t="s">
        <v>5</v>
      </c>
      <c r="D4" s="55" t="s">
        <v>59</v>
      </c>
      <c r="E4" s="56"/>
      <c r="F4" s="56"/>
      <c r="G4" s="56"/>
      <c r="H4" s="56"/>
      <c r="I4" s="56"/>
      <c r="J4" s="63"/>
      <c r="K4" s="4" t="s">
        <v>60</v>
      </c>
      <c r="L4" s="4" t="s">
        <v>61</v>
      </c>
    </row>
    <row r="5" ht="20.1" customHeight="1" spans="1:12">
      <c r="A5" s="7"/>
      <c r="B5" s="7"/>
      <c r="C5" s="7"/>
      <c r="D5" s="57" t="s">
        <v>8</v>
      </c>
      <c r="E5" s="57" t="s">
        <v>9</v>
      </c>
      <c r="F5" s="57" t="s">
        <v>10</v>
      </c>
      <c r="G5" s="57" t="s">
        <v>11</v>
      </c>
      <c r="H5" s="57" t="s">
        <v>12</v>
      </c>
      <c r="I5" s="57" t="s">
        <v>13</v>
      </c>
      <c r="J5" s="57" t="s">
        <v>14</v>
      </c>
      <c r="K5" s="7"/>
      <c r="L5" s="7"/>
    </row>
    <row r="6" ht="18" customHeight="1" spans="1:12">
      <c r="A6" s="9" t="s">
        <v>62</v>
      </c>
      <c r="B6" s="10" t="s">
        <v>63</v>
      </c>
      <c r="C6" s="24"/>
      <c r="D6" s="58">
        <v>801568</v>
      </c>
      <c r="E6" s="58">
        <v>770714</v>
      </c>
      <c r="F6" s="58">
        <v>877287</v>
      </c>
      <c r="G6" s="58">
        <v>868820</v>
      </c>
      <c r="H6" s="58">
        <v>1042209</v>
      </c>
      <c r="I6" s="58">
        <v>1078325</v>
      </c>
      <c r="J6" s="9">
        <f>SUM(D6:I6)</f>
        <v>5438923</v>
      </c>
      <c r="K6" s="64">
        <f>J6/$J$42</f>
        <v>0.96100022474896</v>
      </c>
      <c r="L6" s="24"/>
    </row>
    <row r="7" ht="18" customHeight="1" spans="1:12">
      <c r="A7" s="9" t="s">
        <v>64</v>
      </c>
      <c r="B7" s="10" t="s">
        <v>22</v>
      </c>
      <c r="C7" s="9" t="s">
        <v>65</v>
      </c>
      <c r="D7" s="58">
        <v>67800</v>
      </c>
      <c r="E7" s="58">
        <v>67557</v>
      </c>
      <c r="F7" s="58">
        <v>67796</v>
      </c>
      <c r="G7" s="58">
        <v>77781</v>
      </c>
      <c r="H7" s="58">
        <v>98336</v>
      </c>
      <c r="I7" s="58">
        <v>88209</v>
      </c>
      <c r="J7" s="9">
        <f t="shared" ref="J7:J42" si="0">SUM(D7:I7)</f>
        <v>467479</v>
      </c>
      <c r="K7" s="64">
        <f t="shared" ref="K7:K42" si="1">J7/$J$42</f>
        <v>0.0825985997715759</v>
      </c>
      <c r="L7" s="65" t="s">
        <v>66</v>
      </c>
    </row>
    <row r="8" ht="18" customHeight="1" spans="1:12">
      <c r="A8" s="9" t="s">
        <v>67</v>
      </c>
      <c r="B8" s="10"/>
      <c r="C8" s="9" t="s">
        <v>68</v>
      </c>
      <c r="D8" s="58">
        <v>128223</v>
      </c>
      <c r="E8" s="58">
        <v>124732</v>
      </c>
      <c r="F8" s="58">
        <v>122051</v>
      </c>
      <c r="G8" s="58">
        <v>134734</v>
      </c>
      <c r="H8" s="58">
        <v>148003</v>
      </c>
      <c r="I8" s="58">
        <v>144386</v>
      </c>
      <c r="J8" s="9">
        <f t="shared" si="0"/>
        <v>802129</v>
      </c>
      <c r="K8" s="64">
        <f t="shared" si="1"/>
        <v>0.141727718755654</v>
      </c>
      <c r="L8" s="66"/>
    </row>
    <row r="9" ht="18" customHeight="1" spans="1:12">
      <c r="A9" s="9" t="s">
        <v>69</v>
      </c>
      <c r="B9" s="10"/>
      <c r="C9" s="9" t="s">
        <v>70</v>
      </c>
      <c r="D9" s="58">
        <v>22759</v>
      </c>
      <c r="E9" s="58">
        <v>25454</v>
      </c>
      <c r="F9" s="58">
        <v>26485</v>
      </c>
      <c r="G9" s="58">
        <v>33325</v>
      </c>
      <c r="H9" s="58">
        <v>37190</v>
      </c>
      <c r="I9" s="58">
        <v>41812</v>
      </c>
      <c r="J9" s="9">
        <f t="shared" si="0"/>
        <v>187025</v>
      </c>
      <c r="K9" s="64">
        <f t="shared" si="1"/>
        <v>0.0330453413357156</v>
      </c>
      <c r="L9" s="66"/>
    </row>
    <row r="10" ht="18" customHeight="1" spans="1:12">
      <c r="A10" s="9" t="s">
        <v>71</v>
      </c>
      <c r="B10" s="10"/>
      <c r="C10" s="9" t="s">
        <v>72</v>
      </c>
      <c r="D10" s="58">
        <v>7925</v>
      </c>
      <c r="E10" s="58">
        <v>7721</v>
      </c>
      <c r="F10" s="58">
        <v>7884</v>
      </c>
      <c r="G10" s="58">
        <v>9224</v>
      </c>
      <c r="H10" s="58">
        <v>9616</v>
      </c>
      <c r="I10" s="58">
        <v>13741</v>
      </c>
      <c r="J10" s="9">
        <f t="shared" si="0"/>
        <v>56111</v>
      </c>
      <c r="K10" s="64">
        <f t="shared" si="1"/>
        <v>0.00991422081373259</v>
      </c>
      <c r="L10" s="66"/>
    </row>
    <row r="11" ht="18" customHeight="1" spans="1:12">
      <c r="A11" s="9" t="s">
        <v>73</v>
      </c>
      <c r="B11" s="10"/>
      <c r="C11" s="9" t="s">
        <v>74</v>
      </c>
      <c r="D11" s="58">
        <v>12099</v>
      </c>
      <c r="E11" s="58">
        <v>8233</v>
      </c>
      <c r="F11" s="58">
        <v>10831</v>
      </c>
      <c r="G11" s="58">
        <v>15505</v>
      </c>
      <c r="H11" s="58">
        <v>17812</v>
      </c>
      <c r="I11" s="58">
        <v>16264</v>
      </c>
      <c r="J11" s="9">
        <f t="shared" si="0"/>
        <v>80744</v>
      </c>
      <c r="K11" s="64">
        <f t="shared" si="1"/>
        <v>0.0142666116337977</v>
      </c>
      <c r="L11" s="66"/>
    </row>
    <row r="12" ht="18" customHeight="1" spans="1:12">
      <c r="A12" s="9" t="s">
        <v>75</v>
      </c>
      <c r="B12" s="10"/>
      <c r="C12" s="9" t="s">
        <v>76</v>
      </c>
      <c r="D12" s="58">
        <v>4258</v>
      </c>
      <c r="E12" s="58">
        <v>6199</v>
      </c>
      <c r="F12" s="58">
        <v>5325</v>
      </c>
      <c r="G12" s="58">
        <v>8373</v>
      </c>
      <c r="H12" s="58">
        <v>14359</v>
      </c>
      <c r="I12" s="58">
        <v>20408</v>
      </c>
      <c r="J12" s="9">
        <f t="shared" si="0"/>
        <v>58922</v>
      </c>
      <c r="K12" s="64">
        <f t="shared" si="1"/>
        <v>0.0104108948118328</v>
      </c>
      <c r="L12" s="66"/>
    </row>
    <row r="13" ht="18" customHeight="1" spans="1:12">
      <c r="A13" s="9" t="s">
        <v>77</v>
      </c>
      <c r="B13" s="10"/>
      <c r="C13" s="9" t="s">
        <v>78</v>
      </c>
      <c r="D13" s="58">
        <v>7239</v>
      </c>
      <c r="E13" s="58">
        <v>6086</v>
      </c>
      <c r="F13" s="58">
        <v>4789</v>
      </c>
      <c r="G13" s="58">
        <v>7370</v>
      </c>
      <c r="H13" s="58">
        <v>5782</v>
      </c>
      <c r="I13" s="58">
        <v>7470</v>
      </c>
      <c r="J13" s="9">
        <f t="shared" si="0"/>
        <v>38736</v>
      </c>
      <c r="K13" s="64">
        <f t="shared" si="1"/>
        <v>0.00684424190338339</v>
      </c>
      <c r="L13" s="66"/>
    </row>
    <row r="14" ht="18" customHeight="1" spans="1:12">
      <c r="A14" s="9" t="s">
        <v>79</v>
      </c>
      <c r="B14" s="10"/>
      <c r="C14" s="9" t="s">
        <v>80</v>
      </c>
      <c r="D14" s="58">
        <v>4790</v>
      </c>
      <c r="E14" s="58">
        <v>4930</v>
      </c>
      <c r="F14" s="58">
        <v>4209</v>
      </c>
      <c r="G14" s="58">
        <v>6428</v>
      </c>
      <c r="H14" s="58">
        <v>6064</v>
      </c>
      <c r="I14" s="58">
        <v>8526</v>
      </c>
      <c r="J14" s="9">
        <f t="shared" si="0"/>
        <v>34947</v>
      </c>
      <c r="K14" s="64">
        <f t="shared" si="1"/>
        <v>0.00617476563913515</v>
      </c>
      <c r="L14" s="66"/>
    </row>
    <row r="15" ht="18" customHeight="1" spans="1:12">
      <c r="A15" s="9" t="s">
        <v>81</v>
      </c>
      <c r="B15" s="10"/>
      <c r="C15" s="9" t="s">
        <v>82</v>
      </c>
      <c r="D15" s="58">
        <v>9849</v>
      </c>
      <c r="E15" s="58">
        <v>9833</v>
      </c>
      <c r="F15" s="58">
        <v>12600</v>
      </c>
      <c r="G15" s="58">
        <v>2609</v>
      </c>
      <c r="H15" s="58">
        <v>10074</v>
      </c>
      <c r="I15" s="58">
        <v>9033</v>
      </c>
      <c r="J15" s="9">
        <f t="shared" si="0"/>
        <v>53998</v>
      </c>
      <c r="K15" s="64">
        <f t="shared" si="1"/>
        <v>0.00954087604034739</v>
      </c>
      <c r="L15" s="66"/>
    </row>
    <row r="16" ht="18" customHeight="1" spans="1:12">
      <c r="A16" s="9" t="s">
        <v>83</v>
      </c>
      <c r="B16" s="10"/>
      <c r="C16" s="9" t="s">
        <v>84</v>
      </c>
      <c r="D16" s="58">
        <v>4549</v>
      </c>
      <c r="E16" s="58">
        <v>5088</v>
      </c>
      <c r="F16" s="58">
        <v>4554</v>
      </c>
      <c r="G16" s="58">
        <v>6683</v>
      </c>
      <c r="H16" s="58">
        <v>3888</v>
      </c>
      <c r="I16" s="58">
        <v>2986</v>
      </c>
      <c r="J16" s="9">
        <f t="shared" si="0"/>
        <v>27748</v>
      </c>
      <c r="K16" s="64">
        <f t="shared" si="1"/>
        <v>0.00490277840600688</v>
      </c>
      <c r="L16" s="66"/>
    </row>
    <row r="17" ht="18" customHeight="1" spans="1:12">
      <c r="A17" s="9" t="s">
        <v>85</v>
      </c>
      <c r="B17" s="10"/>
      <c r="C17" s="9" t="s">
        <v>86</v>
      </c>
      <c r="D17" s="58">
        <v>35602</v>
      </c>
      <c r="E17" s="58">
        <v>34655</v>
      </c>
      <c r="F17" s="58">
        <v>26303</v>
      </c>
      <c r="G17" s="58">
        <v>27454</v>
      </c>
      <c r="H17" s="58">
        <v>38922</v>
      </c>
      <c r="I17" s="58">
        <v>32840</v>
      </c>
      <c r="J17" s="9">
        <f t="shared" si="0"/>
        <v>195776</v>
      </c>
      <c r="K17" s="64">
        <f t="shared" si="1"/>
        <v>0.0345915505699294</v>
      </c>
      <c r="L17" s="66"/>
    </row>
    <row r="18" ht="18" customHeight="1" spans="1:12">
      <c r="A18" s="9" t="s">
        <v>87</v>
      </c>
      <c r="B18" s="10"/>
      <c r="C18" s="9" t="s">
        <v>88</v>
      </c>
      <c r="D18" s="58">
        <v>3229</v>
      </c>
      <c r="E18" s="58">
        <v>2878</v>
      </c>
      <c r="F18" s="58">
        <v>4313</v>
      </c>
      <c r="G18" s="58">
        <v>4018</v>
      </c>
      <c r="H18" s="58">
        <v>3941</v>
      </c>
      <c r="I18" s="58">
        <v>5197</v>
      </c>
      <c r="J18" s="9">
        <f t="shared" si="0"/>
        <v>23576</v>
      </c>
      <c r="K18" s="64">
        <f t="shared" si="1"/>
        <v>0.00416563008865569</v>
      </c>
      <c r="L18" s="66"/>
    </row>
    <row r="19" ht="18" customHeight="1" spans="1:12">
      <c r="A19" s="9" t="s">
        <v>89</v>
      </c>
      <c r="B19" s="10"/>
      <c r="C19" s="9" t="s">
        <v>90</v>
      </c>
      <c r="D19" s="58">
        <v>7827</v>
      </c>
      <c r="E19" s="58">
        <v>7689</v>
      </c>
      <c r="F19" s="58">
        <v>5844</v>
      </c>
      <c r="G19" s="58">
        <v>6932</v>
      </c>
      <c r="H19" s="58">
        <v>7170</v>
      </c>
      <c r="I19" s="58">
        <v>4598</v>
      </c>
      <c r="J19" s="9">
        <f t="shared" si="0"/>
        <v>40060</v>
      </c>
      <c r="K19" s="64">
        <f t="shared" si="1"/>
        <v>0.00707817871358784</v>
      </c>
      <c r="L19" s="66"/>
    </row>
    <row r="20" ht="18" customHeight="1" spans="1:12">
      <c r="A20" s="9" t="s">
        <v>91</v>
      </c>
      <c r="B20" s="10"/>
      <c r="C20" s="9" t="s">
        <v>92</v>
      </c>
      <c r="D20" s="58">
        <v>6891</v>
      </c>
      <c r="E20" s="58">
        <v>6615</v>
      </c>
      <c r="F20" s="58">
        <v>6387</v>
      </c>
      <c r="G20" s="58">
        <v>8954</v>
      </c>
      <c r="H20" s="58">
        <v>11548</v>
      </c>
      <c r="I20" s="58">
        <v>9151</v>
      </c>
      <c r="J20" s="9">
        <f t="shared" si="0"/>
        <v>49546</v>
      </c>
      <c r="K20" s="64">
        <f t="shared" si="1"/>
        <v>0.00875425468156323</v>
      </c>
      <c r="L20" s="66"/>
    </row>
    <row r="21" ht="18" customHeight="1" spans="1:12">
      <c r="A21" s="9" t="s">
        <v>93</v>
      </c>
      <c r="B21" s="10"/>
      <c r="C21" s="9" t="s">
        <v>94</v>
      </c>
      <c r="D21" s="58">
        <v>3769</v>
      </c>
      <c r="E21" s="58">
        <v>4578</v>
      </c>
      <c r="F21" s="58">
        <v>3708</v>
      </c>
      <c r="G21" s="58">
        <v>3189</v>
      </c>
      <c r="H21" s="58">
        <v>3974</v>
      </c>
      <c r="I21" s="58">
        <v>2405</v>
      </c>
      <c r="J21" s="9">
        <f t="shared" si="0"/>
        <v>21623</v>
      </c>
      <c r="K21" s="64">
        <f t="shared" si="1"/>
        <v>0.00382055562466076</v>
      </c>
      <c r="L21" s="66"/>
    </row>
    <row r="22" ht="18" customHeight="1" spans="1:12">
      <c r="A22" s="9" t="s">
        <v>95</v>
      </c>
      <c r="B22" s="10"/>
      <c r="C22" s="9" t="s">
        <v>96</v>
      </c>
      <c r="D22" s="58">
        <v>14524</v>
      </c>
      <c r="E22" s="58">
        <v>21015</v>
      </c>
      <c r="F22" s="58">
        <v>15315</v>
      </c>
      <c r="G22" s="58">
        <v>16206</v>
      </c>
      <c r="H22" s="58">
        <v>86792</v>
      </c>
      <c r="I22" s="58">
        <v>11258</v>
      </c>
      <c r="J22" s="9">
        <f t="shared" si="0"/>
        <v>165110</v>
      </c>
      <c r="K22" s="64">
        <f t="shared" si="1"/>
        <v>0.0291731923964176</v>
      </c>
      <c r="L22" s="66"/>
    </row>
    <row r="23" ht="18" customHeight="1" spans="1:12">
      <c r="A23" s="9" t="s">
        <v>97</v>
      </c>
      <c r="B23" s="10"/>
      <c r="C23" s="9" t="s">
        <v>98</v>
      </c>
      <c r="D23" s="58">
        <v>436053</v>
      </c>
      <c r="E23" s="58">
        <v>404858</v>
      </c>
      <c r="F23" s="58">
        <v>526081</v>
      </c>
      <c r="G23" s="58">
        <v>474241</v>
      </c>
      <c r="H23" s="58">
        <v>513364</v>
      </c>
      <c r="I23" s="58">
        <v>638348</v>
      </c>
      <c r="J23" s="9">
        <f t="shared" si="0"/>
        <v>2992945</v>
      </c>
      <c r="K23" s="64">
        <f t="shared" si="1"/>
        <v>0.52882175711281</v>
      </c>
      <c r="L23" s="66"/>
    </row>
    <row r="24" ht="18" customHeight="1" spans="1:12">
      <c r="A24" s="9" t="s">
        <v>99</v>
      </c>
      <c r="B24" s="10"/>
      <c r="C24" s="9" t="s">
        <v>100</v>
      </c>
      <c r="D24" s="58">
        <v>11408</v>
      </c>
      <c r="E24" s="58">
        <v>9252</v>
      </c>
      <c r="F24" s="58">
        <v>9535</v>
      </c>
      <c r="G24" s="58">
        <v>11543</v>
      </c>
      <c r="H24" s="58">
        <v>9247</v>
      </c>
      <c r="I24" s="58">
        <v>8876</v>
      </c>
      <c r="J24" s="9">
        <f t="shared" si="0"/>
        <v>59861</v>
      </c>
      <c r="K24" s="64">
        <f t="shared" si="1"/>
        <v>0.0105768061900669</v>
      </c>
      <c r="L24" s="66"/>
    </row>
    <row r="25" ht="18" customHeight="1" spans="1:12">
      <c r="A25" s="9" t="s">
        <v>101</v>
      </c>
      <c r="B25" s="10"/>
      <c r="C25" s="9" t="s">
        <v>102</v>
      </c>
      <c r="D25" s="58">
        <v>6146</v>
      </c>
      <c r="E25" s="58">
        <v>6232</v>
      </c>
      <c r="F25" s="58">
        <v>5709</v>
      </c>
      <c r="G25" s="58">
        <v>5992</v>
      </c>
      <c r="H25" s="58">
        <v>9132</v>
      </c>
      <c r="I25" s="58">
        <v>6284</v>
      </c>
      <c r="J25" s="9">
        <f t="shared" si="0"/>
        <v>39495</v>
      </c>
      <c r="K25" s="64">
        <f t="shared" si="1"/>
        <v>0.00697834918355346</v>
      </c>
      <c r="L25" s="66"/>
    </row>
    <row r="26" ht="18" customHeight="1" spans="1:12">
      <c r="A26" s="9" t="s">
        <v>103</v>
      </c>
      <c r="B26" s="10"/>
      <c r="C26" s="9" t="s">
        <v>104</v>
      </c>
      <c r="D26" s="58">
        <v>3882</v>
      </c>
      <c r="E26" s="58">
        <v>4503</v>
      </c>
      <c r="F26" s="58">
        <v>5192</v>
      </c>
      <c r="G26" s="58">
        <v>5759</v>
      </c>
      <c r="H26" s="58">
        <v>4243</v>
      </c>
      <c r="I26" s="58">
        <v>4323</v>
      </c>
      <c r="J26" s="9">
        <f t="shared" si="0"/>
        <v>27902</v>
      </c>
      <c r="K26" s="64">
        <f t="shared" si="1"/>
        <v>0.00492998857879501</v>
      </c>
      <c r="L26" s="66"/>
    </row>
    <row r="27" ht="18" customHeight="1" spans="1:12">
      <c r="A27" s="9" t="s">
        <v>105</v>
      </c>
      <c r="B27" s="10"/>
      <c r="C27" s="9" t="s">
        <v>106</v>
      </c>
      <c r="D27" s="58">
        <v>2746</v>
      </c>
      <c r="E27" s="58">
        <v>2606</v>
      </c>
      <c r="F27" s="58">
        <v>2376</v>
      </c>
      <c r="G27" s="58">
        <v>2500</v>
      </c>
      <c r="H27" s="58">
        <v>2752</v>
      </c>
      <c r="I27" s="58">
        <v>2210</v>
      </c>
      <c r="J27" s="9">
        <f t="shared" si="0"/>
        <v>15190</v>
      </c>
      <c r="K27" s="64">
        <f t="shared" si="1"/>
        <v>0.00268391249773838</v>
      </c>
      <c r="L27" s="67"/>
    </row>
    <row r="28" ht="18" customHeight="1" spans="1:12">
      <c r="A28" s="9" t="s">
        <v>107</v>
      </c>
      <c r="B28" s="10" t="s">
        <v>108</v>
      </c>
      <c r="C28" s="24"/>
      <c r="D28" s="58">
        <v>14824</v>
      </c>
      <c r="E28" s="58">
        <v>16386</v>
      </c>
      <c r="F28" s="58">
        <v>10226</v>
      </c>
      <c r="G28" s="58">
        <v>14166</v>
      </c>
      <c r="H28" s="58">
        <v>10668</v>
      </c>
      <c r="I28" s="58">
        <v>9242</v>
      </c>
      <c r="J28" s="9">
        <f t="shared" si="0"/>
        <v>75512</v>
      </c>
      <c r="K28" s="64">
        <f t="shared" si="1"/>
        <v>0.013342172516736</v>
      </c>
      <c r="L28" s="9"/>
    </row>
    <row r="29" ht="18" customHeight="1" spans="1:12">
      <c r="A29" s="9" t="s">
        <v>109</v>
      </c>
      <c r="B29" s="10" t="s">
        <v>110</v>
      </c>
      <c r="C29" s="24"/>
      <c r="D29" s="58">
        <v>12644</v>
      </c>
      <c r="E29" s="58">
        <v>14493</v>
      </c>
      <c r="F29" s="58">
        <v>8224</v>
      </c>
      <c r="G29" s="58">
        <v>8698</v>
      </c>
      <c r="H29" s="58">
        <v>7360</v>
      </c>
      <c r="I29" s="58">
        <v>6076</v>
      </c>
      <c r="J29" s="9">
        <f t="shared" si="0"/>
        <v>57495</v>
      </c>
      <c r="K29" s="64">
        <f t="shared" si="1"/>
        <v>0.0101587589899584</v>
      </c>
      <c r="L29" s="9"/>
    </row>
    <row r="30" ht="18" customHeight="1" spans="1:12">
      <c r="A30" s="9" t="s">
        <v>111</v>
      </c>
      <c r="B30" s="10" t="s">
        <v>112</v>
      </c>
      <c r="C30" s="24"/>
      <c r="D30" s="58">
        <v>4335</v>
      </c>
      <c r="E30" s="58">
        <v>7179</v>
      </c>
      <c r="F30" s="58">
        <v>9410</v>
      </c>
      <c r="G30" s="58">
        <v>6885</v>
      </c>
      <c r="H30" s="58">
        <v>7573</v>
      </c>
      <c r="I30" s="58">
        <v>7017</v>
      </c>
      <c r="J30" s="9">
        <f t="shared" si="0"/>
        <v>42399</v>
      </c>
      <c r="K30" s="64">
        <f t="shared" si="1"/>
        <v>0.00749145529898679</v>
      </c>
      <c r="L30" s="9"/>
    </row>
    <row r="31" ht="18" customHeight="1" spans="1:12">
      <c r="A31" s="9" t="s">
        <v>113</v>
      </c>
      <c r="B31" s="10" t="s">
        <v>114</v>
      </c>
      <c r="C31" s="24"/>
      <c r="D31" s="58">
        <v>450</v>
      </c>
      <c r="E31" s="58">
        <v>737</v>
      </c>
      <c r="F31" s="58">
        <v>452</v>
      </c>
      <c r="G31" s="58">
        <v>794</v>
      </c>
      <c r="H31" s="58">
        <v>707</v>
      </c>
      <c r="I31" s="58">
        <v>146</v>
      </c>
      <c r="J31" s="9">
        <f t="shared" si="0"/>
        <v>3286</v>
      </c>
      <c r="K31" s="64">
        <f t="shared" si="1"/>
        <v>0.000580601479102587</v>
      </c>
      <c r="L31" s="9"/>
    </row>
    <row r="32" ht="18" customHeight="1" spans="1:12">
      <c r="A32" s="9" t="s">
        <v>115</v>
      </c>
      <c r="B32" s="10" t="s">
        <v>116</v>
      </c>
      <c r="C32" s="24"/>
      <c r="D32" s="58">
        <v>0</v>
      </c>
      <c r="E32" s="58">
        <v>364</v>
      </c>
      <c r="F32" s="58">
        <v>0</v>
      </c>
      <c r="G32" s="58">
        <v>93</v>
      </c>
      <c r="H32" s="58">
        <v>86</v>
      </c>
      <c r="I32" s="58">
        <v>50</v>
      </c>
      <c r="J32" s="9">
        <f t="shared" si="0"/>
        <v>593</v>
      </c>
      <c r="K32" s="64">
        <f t="shared" si="1"/>
        <v>0.000104776834177673</v>
      </c>
      <c r="L32" s="9"/>
    </row>
    <row r="33" ht="18" customHeight="1" spans="1:12">
      <c r="A33" s="9" t="s">
        <v>117</v>
      </c>
      <c r="B33" s="10" t="s">
        <v>118</v>
      </c>
      <c r="C33" s="24"/>
      <c r="D33" s="58">
        <v>0</v>
      </c>
      <c r="E33" s="58">
        <v>0</v>
      </c>
      <c r="F33" s="58">
        <v>0</v>
      </c>
      <c r="G33" s="58">
        <v>0</v>
      </c>
      <c r="H33" s="58">
        <v>0</v>
      </c>
      <c r="I33" s="58">
        <v>101</v>
      </c>
      <c r="J33" s="9">
        <f t="shared" si="0"/>
        <v>101</v>
      </c>
      <c r="K33" s="64">
        <f t="shared" si="1"/>
        <v>1.78456328026054e-5</v>
      </c>
      <c r="L33" s="9"/>
    </row>
    <row r="34" ht="18" customHeight="1" spans="1:12">
      <c r="A34" s="9" t="s">
        <v>119</v>
      </c>
      <c r="B34" s="10" t="s">
        <v>120</v>
      </c>
      <c r="C34" s="24"/>
      <c r="D34" s="58">
        <v>2757</v>
      </c>
      <c r="E34" s="58">
        <v>2418</v>
      </c>
      <c r="F34" s="58">
        <v>1063</v>
      </c>
      <c r="G34" s="58">
        <v>597</v>
      </c>
      <c r="H34" s="58">
        <v>875</v>
      </c>
      <c r="I34" s="58">
        <v>383</v>
      </c>
      <c r="J34" s="9">
        <f t="shared" si="0"/>
        <v>8093</v>
      </c>
      <c r="K34" s="64">
        <f t="shared" si="1"/>
        <v>0.00142994758684639</v>
      </c>
      <c r="L34" s="9"/>
    </row>
    <row r="35" ht="18" customHeight="1" spans="1:12">
      <c r="A35" s="9" t="s">
        <v>121</v>
      </c>
      <c r="B35" s="10" t="s">
        <v>122</v>
      </c>
      <c r="C35" s="24"/>
      <c r="D35" s="58">
        <v>3812</v>
      </c>
      <c r="E35" s="58">
        <v>2155</v>
      </c>
      <c r="F35" s="58">
        <v>2142</v>
      </c>
      <c r="G35" s="58">
        <v>2045</v>
      </c>
      <c r="H35" s="58">
        <v>971</v>
      </c>
      <c r="I35" s="58">
        <v>667</v>
      </c>
      <c r="J35" s="9">
        <f t="shared" si="0"/>
        <v>11792</v>
      </c>
      <c r="K35" s="64">
        <f t="shared" si="1"/>
        <v>0.0020835218020626</v>
      </c>
      <c r="L35" s="9"/>
    </row>
    <row r="36" ht="18" customHeight="1" spans="1:12">
      <c r="A36" s="9" t="s">
        <v>123</v>
      </c>
      <c r="B36" s="10" t="s">
        <v>124</v>
      </c>
      <c r="C36" s="24"/>
      <c r="D36" s="58">
        <v>2177</v>
      </c>
      <c r="E36" s="58">
        <v>1562</v>
      </c>
      <c r="F36" s="58">
        <v>1138</v>
      </c>
      <c r="G36" s="58">
        <v>1967</v>
      </c>
      <c r="H36" s="58">
        <v>982</v>
      </c>
      <c r="I36" s="58">
        <v>220</v>
      </c>
      <c r="J36" s="9">
        <f t="shared" si="0"/>
        <v>8046</v>
      </c>
      <c r="K36" s="64">
        <f t="shared" si="1"/>
        <v>0.001421643183463</v>
      </c>
      <c r="L36" s="9"/>
    </row>
    <row r="37" ht="18" customHeight="1" spans="1:12">
      <c r="A37" s="9" t="s">
        <v>125</v>
      </c>
      <c r="B37" s="10" t="s">
        <v>126</v>
      </c>
      <c r="C37" s="24"/>
      <c r="D37" s="58">
        <v>2298</v>
      </c>
      <c r="E37" s="58">
        <v>993</v>
      </c>
      <c r="F37" s="58">
        <v>887</v>
      </c>
      <c r="G37" s="58">
        <v>2294</v>
      </c>
      <c r="H37" s="58">
        <v>463</v>
      </c>
      <c r="I37" s="58">
        <v>1872</v>
      </c>
      <c r="J37" s="9">
        <f t="shared" si="0"/>
        <v>8807</v>
      </c>
      <c r="K37" s="64">
        <f t="shared" si="1"/>
        <v>0.00155610384250045</v>
      </c>
      <c r="L37" s="9"/>
    </row>
    <row r="38" ht="18" customHeight="1" spans="1:12">
      <c r="A38" s="9" t="s">
        <v>127</v>
      </c>
      <c r="B38" s="10" t="s">
        <v>128</v>
      </c>
      <c r="C38" s="24"/>
      <c r="D38" s="58">
        <v>48</v>
      </c>
      <c r="E38" s="58">
        <v>52</v>
      </c>
      <c r="F38" s="58">
        <v>96</v>
      </c>
      <c r="G38" s="58">
        <v>48</v>
      </c>
      <c r="H38" s="58">
        <v>90</v>
      </c>
      <c r="I38" s="58">
        <v>0</v>
      </c>
      <c r="J38" s="9">
        <f t="shared" si="0"/>
        <v>334</v>
      </c>
      <c r="K38" s="64">
        <f t="shared" si="1"/>
        <v>5.90142708521802e-5</v>
      </c>
      <c r="L38" s="9"/>
    </row>
    <row r="39" ht="18" customHeight="1" spans="1:12">
      <c r="A39" s="59" t="s">
        <v>129</v>
      </c>
      <c r="B39" s="60" t="s">
        <v>130</v>
      </c>
      <c r="C39" s="61"/>
      <c r="D39" s="58">
        <v>1704</v>
      </c>
      <c r="E39" s="58">
        <v>997</v>
      </c>
      <c r="F39" s="58">
        <v>181</v>
      </c>
      <c r="G39" s="58">
        <v>873</v>
      </c>
      <c r="H39" s="58">
        <v>288</v>
      </c>
      <c r="I39" s="58">
        <v>224</v>
      </c>
      <c r="J39" s="9">
        <f t="shared" si="0"/>
        <v>4267</v>
      </c>
      <c r="K39" s="64">
        <f t="shared" si="1"/>
        <v>0.000753933813551656</v>
      </c>
      <c r="L39" s="24"/>
    </row>
    <row r="40" ht="18" customHeight="1" spans="1:12">
      <c r="A40" s="8"/>
      <c r="B40" s="9" t="s">
        <v>131</v>
      </c>
      <c r="C40" s="9"/>
      <c r="D40" s="58">
        <v>0</v>
      </c>
      <c r="E40" s="58">
        <v>0</v>
      </c>
      <c r="F40" s="58">
        <v>0</v>
      </c>
      <c r="G40" s="58">
        <v>0</v>
      </c>
      <c r="H40" s="58">
        <v>0</v>
      </c>
      <c r="I40" s="58">
        <v>0</v>
      </c>
      <c r="J40" s="9">
        <f t="shared" si="0"/>
        <v>0</v>
      </c>
      <c r="K40" s="64">
        <f t="shared" si="1"/>
        <v>0</v>
      </c>
      <c r="L40" s="24"/>
    </row>
    <row r="41" ht="18" customHeight="1" spans="1:12">
      <c r="A41" s="8"/>
      <c r="B41" s="9" t="s">
        <v>132</v>
      </c>
      <c r="C41" s="9"/>
      <c r="D41" s="58">
        <v>0</v>
      </c>
      <c r="E41" s="58">
        <v>0</v>
      </c>
      <c r="F41" s="58">
        <v>0</v>
      </c>
      <c r="G41" s="58">
        <v>0</v>
      </c>
      <c r="H41" s="58">
        <v>0</v>
      </c>
      <c r="I41" s="58">
        <v>0</v>
      </c>
      <c r="J41" s="9">
        <f t="shared" si="0"/>
        <v>0</v>
      </c>
      <c r="K41" s="64">
        <f t="shared" si="1"/>
        <v>0</v>
      </c>
      <c r="L41" s="24"/>
    </row>
    <row r="42" ht="18" customHeight="1" spans="1:12">
      <c r="A42" s="8" t="s">
        <v>133</v>
      </c>
      <c r="B42" s="9"/>
      <c r="C42" s="9"/>
      <c r="D42" s="58">
        <v>846617</v>
      </c>
      <c r="E42" s="58">
        <v>818050</v>
      </c>
      <c r="F42" s="58">
        <v>911106</v>
      </c>
      <c r="G42" s="58">
        <v>907280</v>
      </c>
      <c r="H42" s="58">
        <v>1072272</v>
      </c>
      <c r="I42" s="58">
        <v>1104323</v>
      </c>
      <c r="J42" s="9">
        <f t="shared" si="0"/>
        <v>5659648</v>
      </c>
      <c r="K42" s="64">
        <f t="shared" si="1"/>
        <v>1</v>
      </c>
      <c r="L42" s="24"/>
    </row>
    <row r="43" spans="6:9">
      <c r="F43" s="36"/>
      <c r="G43" s="62"/>
      <c r="H43" s="62"/>
      <c r="I43" s="36"/>
    </row>
    <row r="44" spans="6:9">
      <c r="F44" s="36"/>
      <c r="G44" s="62"/>
      <c r="H44" s="62"/>
      <c r="I44" s="36"/>
    </row>
    <row r="45" spans="6:9">
      <c r="F45" s="36"/>
      <c r="G45" s="36"/>
      <c r="H45" s="36"/>
      <c r="I45" s="36"/>
    </row>
  </sheetData>
  <mergeCells count="10">
    <mergeCell ref="A2:L2"/>
    <mergeCell ref="A3:L3"/>
    <mergeCell ref="D4:J4"/>
    <mergeCell ref="A42:C42"/>
    <mergeCell ref="A4:A5"/>
    <mergeCell ref="B4:B5"/>
    <mergeCell ref="C4:C5"/>
    <mergeCell ref="K4:K5"/>
    <mergeCell ref="L4:L5"/>
    <mergeCell ref="L7:L27"/>
  </mergeCells>
  <printOptions horizontalCentered="1"/>
  <pageMargins left="0.748031496062992" right="0.748031496062992" top="0.590551181102362" bottom="0.590551181102362" header="0.511811023622047" footer="0.511811023622047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4"/>
  <sheetViews>
    <sheetView tabSelected="1" topLeftCell="A31" workbookViewId="0">
      <selection activeCell="K39" sqref="K39"/>
    </sheetView>
  </sheetViews>
  <sheetFormatPr defaultColWidth="9" defaultRowHeight="13.5"/>
  <cols>
    <col min="1" max="1" width="5.625" customWidth="1"/>
    <col min="2" max="2" width="9.875" customWidth="1"/>
    <col min="3" max="3" width="35.375" style="1" customWidth="1"/>
    <col min="4" max="4" width="9.625" style="1" customWidth="1"/>
    <col min="5" max="6" width="9.625" customWidth="1"/>
    <col min="7" max="7" width="9.625" style="1" customWidth="1"/>
    <col min="8" max="8" width="9.625" customWidth="1"/>
    <col min="9" max="9" width="9.625" style="1" customWidth="1"/>
    <col min="10" max="11" width="9.625" customWidth="1"/>
    <col min="13" max="13" width="18.375" customWidth="1"/>
  </cols>
  <sheetData>
    <row r="1" spans="1:1">
      <c r="A1" t="s">
        <v>134</v>
      </c>
    </row>
    <row r="2" ht="22.5" spans="1:11">
      <c r="A2" s="2" t="s">
        <v>135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0.1" customHeight="1" spans="1:11">
      <c r="A3" s="3" t="s">
        <v>2</v>
      </c>
      <c r="B3" s="1"/>
      <c r="E3" s="1"/>
      <c r="F3" s="1"/>
      <c r="H3" s="1"/>
      <c r="J3" s="1"/>
      <c r="K3" s="1"/>
    </row>
    <row r="4" ht="20.1" customHeight="1" spans="1:12">
      <c r="A4" s="4" t="s">
        <v>3</v>
      </c>
      <c r="B4" s="4" t="s">
        <v>4</v>
      </c>
      <c r="C4" s="4" t="s">
        <v>5</v>
      </c>
      <c r="D4" s="5" t="s">
        <v>7</v>
      </c>
      <c r="E4" s="6"/>
      <c r="F4" s="6"/>
      <c r="G4" s="6"/>
      <c r="H4" s="6"/>
      <c r="I4" s="6"/>
      <c r="J4" s="35"/>
      <c r="K4" s="10" t="s">
        <v>136</v>
      </c>
      <c r="L4" s="36"/>
    </row>
    <row r="5" ht="23" customHeight="1" spans="1:14">
      <c r="A5" s="7"/>
      <c r="B5" s="7"/>
      <c r="C5" s="7"/>
      <c r="D5" s="8" t="s">
        <v>8</v>
      </c>
      <c r="E5" s="8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8" t="s">
        <v>14</v>
      </c>
      <c r="K5" s="10"/>
      <c r="L5" s="36"/>
      <c r="M5" s="36"/>
      <c r="N5" s="36"/>
    </row>
    <row r="6" ht="33" customHeight="1" spans="1:14">
      <c r="A6" s="9" t="s">
        <v>137</v>
      </c>
      <c r="B6" s="10" t="s">
        <v>138</v>
      </c>
      <c r="C6" s="9"/>
      <c r="D6" s="11">
        <v>33</v>
      </c>
      <c r="E6" s="11">
        <v>35</v>
      </c>
      <c r="F6" s="11">
        <v>35</v>
      </c>
      <c r="G6" s="11">
        <v>35</v>
      </c>
      <c r="H6" s="11">
        <v>35</v>
      </c>
      <c r="I6" s="11">
        <v>35</v>
      </c>
      <c r="J6" s="9" t="s">
        <v>18</v>
      </c>
      <c r="K6" s="9" t="s">
        <v>18</v>
      </c>
      <c r="L6" s="37"/>
      <c r="M6" s="38"/>
      <c r="N6" s="37"/>
    </row>
    <row r="7" ht="24" customHeight="1" spans="1:14">
      <c r="A7" s="9" t="s">
        <v>139</v>
      </c>
      <c r="B7" s="10" t="s">
        <v>140</v>
      </c>
      <c r="C7" s="9" t="s">
        <v>141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  <c r="J7" s="9" t="s">
        <v>18</v>
      </c>
      <c r="K7" s="9" t="s">
        <v>18</v>
      </c>
      <c r="L7" s="37"/>
      <c r="M7" s="38"/>
      <c r="N7" s="37"/>
    </row>
    <row r="8" ht="24" customHeight="1" spans="1:14">
      <c r="A8" s="9" t="s">
        <v>142</v>
      </c>
      <c r="B8" s="10"/>
      <c r="C8" s="9" t="s">
        <v>143</v>
      </c>
      <c r="D8" s="11">
        <v>4</v>
      </c>
      <c r="E8" s="11">
        <v>4</v>
      </c>
      <c r="F8" s="11">
        <v>4</v>
      </c>
      <c r="G8" s="11">
        <v>4</v>
      </c>
      <c r="H8" s="11">
        <v>4</v>
      </c>
      <c r="I8" s="11">
        <v>3</v>
      </c>
      <c r="J8" s="9" t="s">
        <v>18</v>
      </c>
      <c r="K8" s="9" t="s">
        <v>18</v>
      </c>
      <c r="L8" s="37"/>
      <c r="M8" s="38"/>
      <c r="N8" s="37"/>
    </row>
    <row r="9" ht="24" customHeight="1" spans="1:14">
      <c r="A9" s="9" t="s">
        <v>144</v>
      </c>
      <c r="B9" s="10"/>
      <c r="C9" s="9" t="s">
        <v>145</v>
      </c>
      <c r="D9" s="11">
        <v>7</v>
      </c>
      <c r="E9" s="11">
        <v>6</v>
      </c>
      <c r="F9" s="11">
        <v>6</v>
      </c>
      <c r="G9" s="11">
        <v>6</v>
      </c>
      <c r="H9" s="11">
        <v>6</v>
      </c>
      <c r="I9" s="11">
        <v>6</v>
      </c>
      <c r="J9" s="9" t="s">
        <v>18</v>
      </c>
      <c r="K9" s="9" t="s">
        <v>18</v>
      </c>
      <c r="L9" s="37"/>
      <c r="M9" s="38"/>
      <c r="N9" s="37"/>
    </row>
    <row r="10" ht="24" customHeight="1" spans="1:14">
      <c r="A10" s="9" t="s">
        <v>146</v>
      </c>
      <c r="B10" s="10"/>
      <c r="C10" s="9" t="s">
        <v>147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9" t="s">
        <v>18</v>
      </c>
      <c r="K10" s="9" t="s">
        <v>18</v>
      </c>
      <c r="L10" s="39"/>
      <c r="M10" s="38"/>
      <c r="N10" s="39"/>
    </row>
    <row r="11" ht="24" customHeight="1" spans="1:14">
      <c r="A11" s="9" t="s">
        <v>148</v>
      </c>
      <c r="B11" s="10"/>
      <c r="C11" s="9" t="s">
        <v>149</v>
      </c>
      <c r="D11" s="9">
        <v>8</v>
      </c>
      <c r="E11" s="9">
        <v>11</v>
      </c>
      <c r="F11" s="9">
        <v>11</v>
      </c>
      <c r="G11" s="9">
        <v>11</v>
      </c>
      <c r="H11" s="9">
        <v>11</v>
      </c>
      <c r="I11" s="9">
        <v>12</v>
      </c>
      <c r="J11" s="9" t="s">
        <v>18</v>
      </c>
      <c r="K11" s="9" t="s">
        <v>18</v>
      </c>
      <c r="L11" s="40"/>
      <c r="M11" s="38"/>
      <c r="N11" s="38"/>
    </row>
    <row r="12" ht="24" customHeight="1" spans="1:14">
      <c r="A12" s="9" t="s">
        <v>150</v>
      </c>
      <c r="B12" s="13"/>
      <c r="C12" s="9" t="s">
        <v>151</v>
      </c>
      <c r="D12" s="9">
        <v>13</v>
      </c>
      <c r="E12" s="9">
        <v>13</v>
      </c>
      <c r="F12" s="9">
        <v>13</v>
      </c>
      <c r="G12" s="9">
        <v>13</v>
      </c>
      <c r="H12" s="9">
        <v>13</v>
      </c>
      <c r="I12" s="9">
        <v>13</v>
      </c>
      <c r="J12" s="9" t="s">
        <v>18</v>
      </c>
      <c r="K12" s="9" t="s">
        <v>18</v>
      </c>
      <c r="L12" s="41"/>
      <c r="M12" s="42"/>
      <c r="N12" s="42"/>
    </row>
    <row r="13" ht="33" customHeight="1" spans="1:14">
      <c r="A13" s="9" t="s">
        <v>152</v>
      </c>
      <c r="B13" s="13" t="s">
        <v>153</v>
      </c>
      <c r="C13" s="9"/>
      <c r="D13" s="14">
        <f t="shared" ref="D13:I13" si="0">SUM(D14:D50)</f>
        <v>65031</v>
      </c>
      <c r="E13" s="15">
        <f t="shared" si="0"/>
        <v>67597</v>
      </c>
      <c r="F13" s="15">
        <f t="shared" si="0"/>
        <v>49813</v>
      </c>
      <c r="G13" s="15">
        <f t="shared" si="0"/>
        <v>51547</v>
      </c>
      <c r="H13" s="15">
        <f t="shared" si="0"/>
        <v>36738</v>
      </c>
      <c r="I13" s="20">
        <v>40730</v>
      </c>
      <c r="J13" s="15">
        <f>SUM(D13:I13)</f>
        <v>311456</v>
      </c>
      <c r="K13" s="43">
        <f>AVERAGE(J13/184)</f>
        <v>1692.69565217391</v>
      </c>
      <c r="L13" s="41"/>
      <c r="M13" s="42"/>
      <c r="N13" s="44"/>
    </row>
    <row r="14" ht="24" customHeight="1" spans="1:14">
      <c r="A14" s="9" t="s">
        <v>154</v>
      </c>
      <c r="B14" s="13"/>
      <c r="C14" s="16" t="s">
        <v>155</v>
      </c>
      <c r="D14" s="17">
        <v>8739</v>
      </c>
      <c r="E14" s="17">
        <v>8899</v>
      </c>
      <c r="F14" s="17">
        <v>5744</v>
      </c>
      <c r="G14" s="17">
        <v>6545</v>
      </c>
      <c r="H14" s="17">
        <v>3674</v>
      </c>
      <c r="I14" s="21">
        <v>3802</v>
      </c>
      <c r="J14" s="15">
        <f t="shared" ref="J14:J49" si="1">SUM(D14:I14)</f>
        <v>37403</v>
      </c>
      <c r="K14" s="43">
        <f t="shared" ref="K14:K49" si="2">AVERAGE(J14/184)</f>
        <v>203.277173913043</v>
      </c>
      <c r="L14" s="41"/>
      <c r="M14" s="45"/>
      <c r="N14" s="46"/>
    </row>
    <row r="15" ht="24" customHeight="1" spans="1:14">
      <c r="A15" s="9" t="s">
        <v>156</v>
      </c>
      <c r="B15" s="13"/>
      <c r="C15" s="16" t="s">
        <v>157</v>
      </c>
      <c r="D15" s="18">
        <v>8455</v>
      </c>
      <c r="E15" s="17">
        <v>9005</v>
      </c>
      <c r="F15" s="19">
        <v>5567</v>
      </c>
      <c r="G15" s="20">
        <v>5838</v>
      </c>
      <c r="H15" s="17">
        <v>3041</v>
      </c>
      <c r="I15" s="21">
        <v>3351</v>
      </c>
      <c r="J15" s="15">
        <f t="shared" si="1"/>
        <v>35257</v>
      </c>
      <c r="K15" s="43">
        <f t="shared" si="2"/>
        <v>191.614130434783</v>
      </c>
      <c r="L15" s="41"/>
      <c r="M15" s="45"/>
      <c r="N15" s="46"/>
    </row>
    <row r="16" ht="24" customHeight="1" spans="1:14">
      <c r="A16" s="9" t="s">
        <v>158</v>
      </c>
      <c r="B16" s="13"/>
      <c r="C16" s="16" t="s">
        <v>159</v>
      </c>
      <c r="D16" s="19">
        <v>1876</v>
      </c>
      <c r="E16" s="17">
        <v>2017</v>
      </c>
      <c r="F16" s="19">
        <v>1464</v>
      </c>
      <c r="G16" s="19">
        <v>1388</v>
      </c>
      <c r="H16" s="17">
        <v>831</v>
      </c>
      <c r="I16" s="47">
        <v>848</v>
      </c>
      <c r="J16" s="15">
        <f t="shared" si="1"/>
        <v>8424</v>
      </c>
      <c r="K16" s="43">
        <f t="shared" si="2"/>
        <v>45.7826086956522</v>
      </c>
      <c r="L16" s="41"/>
      <c r="M16" s="48"/>
      <c r="N16" s="46"/>
    </row>
    <row r="17" ht="24" customHeight="1" spans="1:14">
      <c r="A17" s="9" t="s">
        <v>160</v>
      </c>
      <c r="B17" s="13"/>
      <c r="C17" s="16" t="s">
        <v>161</v>
      </c>
      <c r="D17" s="19">
        <v>259</v>
      </c>
      <c r="E17" s="17">
        <v>377</v>
      </c>
      <c r="F17" s="19">
        <v>257</v>
      </c>
      <c r="G17" s="19">
        <v>293</v>
      </c>
      <c r="H17" s="17">
        <v>105</v>
      </c>
      <c r="I17" s="49">
        <v>0</v>
      </c>
      <c r="J17" s="15">
        <f t="shared" si="1"/>
        <v>1291</v>
      </c>
      <c r="K17" s="43">
        <f t="shared" si="2"/>
        <v>7.01630434782609</v>
      </c>
      <c r="L17" s="41"/>
      <c r="M17" s="45"/>
      <c r="N17" s="46"/>
    </row>
    <row r="18" ht="24" customHeight="1" spans="1:14">
      <c r="A18" s="9" t="s">
        <v>162</v>
      </c>
      <c r="B18" s="13"/>
      <c r="C18" s="16" t="s">
        <v>163</v>
      </c>
      <c r="D18" s="19">
        <v>21</v>
      </c>
      <c r="E18" s="17">
        <v>114</v>
      </c>
      <c r="F18" s="19">
        <v>56</v>
      </c>
      <c r="G18" s="19">
        <v>43</v>
      </c>
      <c r="H18" s="17">
        <v>36</v>
      </c>
      <c r="I18" s="21">
        <v>28</v>
      </c>
      <c r="J18" s="15">
        <f t="shared" si="1"/>
        <v>298</v>
      </c>
      <c r="K18" s="43">
        <f t="shared" si="2"/>
        <v>1.6195652173913</v>
      </c>
      <c r="L18" s="41"/>
      <c r="M18" s="45"/>
      <c r="N18" s="46"/>
    </row>
    <row r="19" ht="24" customHeight="1" spans="1:14">
      <c r="A19" s="9" t="s">
        <v>164</v>
      </c>
      <c r="B19" s="13"/>
      <c r="C19" s="16" t="s">
        <v>165</v>
      </c>
      <c r="D19" s="19">
        <v>1368</v>
      </c>
      <c r="E19" s="17">
        <v>1603</v>
      </c>
      <c r="F19" s="19">
        <v>891</v>
      </c>
      <c r="G19" s="19">
        <v>871</v>
      </c>
      <c r="H19" s="17">
        <v>521</v>
      </c>
      <c r="I19" s="21">
        <v>573</v>
      </c>
      <c r="J19" s="15">
        <f t="shared" si="1"/>
        <v>5827</v>
      </c>
      <c r="K19" s="43">
        <f t="shared" si="2"/>
        <v>31.6684782608696</v>
      </c>
      <c r="L19" s="41"/>
      <c r="M19" s="45"/>
      <c r="N19" s="46"/>
    </row>
    <row r="20" ht="24" customHeight="1" spans="1:14">
      <c r="A20" s="9" t="s">
        <v>166</v>
      </c>
      <c r="B20" s="13"/>
      <c r="C20" s="16" t="s">
        <v>167</v>
      </c>
      <c r="D20" s="19">
        <v>1287</v>
      </c>
      <c r="E20" s="17">
        <v>1837</v>
      </c>
      <c r="F20" s="19">
        <v>884</v>
      </c>
      <c r="G20" s="19">
        <v>1155</v>
      </c>
      <c r="H20" s="17">
        <v>380</v>
      </c>
      <c r="I20" s="21">
        <v>378</v>
      </c>
      <c r="J20" s="15">
        <f t="shared" si="1"/>
        <v>5921</v>
      </c>
      <c r="K20" s="43">
        <f t="shared" si="2"/>
        <v>32.179347826087</v>
      </c>
      <c r="L20" s="41"/>
      <c r="M20" s="45"/>
      <c r="N20" s="46"/>
    </row>
    <row r="21" ht="24" customHeight="1" spans="1:14">
      <c r="A21" s="9" t="s">
        <v>168</v>
      </c>
      <c r="B21" s="13"/>
      <c r="C21" s="16" t="s">
        <v>169</v>
      </c>
      <c r="D21" s="19">
        <v>2699</v>
      </c>
      <c r="E21" s="17">
        <v>3033</v>
      </c>
      <c r="F21" s="19">
        <v>1715</v>
      </c>
      <c r="G21" s="19">
        <v>1618</v>
      </c>
      <c r="H21" s="17">
        <v>1187</v>
      </c>
      <c r="I21" s="21">
        <v>857</v>
      </c>
      <c r="J21" s="15">
        <f t="shared" si="1"/>
        <v>11109</v>
      </c>
      <c r="K21" s="43">
        <f t="shared" si="2"/>
        <v>60.375</v>
      </c>
      <c r="L21" s="41"/>
      <c r="M21" s="45"/>
      <c r="N21" s="46"/>
    </row>
    <row r="22" ht="24" customHeight="1" spans="1:14">
      <c r="A22" s="9" t="s">
        <v>170</v>
      </c>
      <c r="B22" s="13"/>
      <c r="C22" s="16" t="s">
        <v>171</v>
      </c>
      <c r="D22" s="19">
        <v>349</v>
      </c>
      <c r="E22" s="17">
        <v>482</v>
      </c>
      <c r="F22" s="19">
        <v>233</v>
      </c>
      <c r="G22" s="19">
        <v>271</v>
      </c>
      <c r="H22" s="17">
        <v>108</v>
      </c>
      <c r="I22" s="21">
        <v>110</v>
      </c>
      <c r="J22" s="15">
        <f t="shared" si="1"/>
        <v>1553</v>
      </c>
      <c r="K22" s="43">
        <f t="shared" si="2"/>
        <v>8.44021739130435</v>
      </c>
      <c r="L22" s="41"/>
      <c r="M22" s="45"/>
      <c r="N22" s="46"/>
    </row>
    <row r="23" ht="24" customHeight="1" spans="1:14">
      <c r="A23" s="9" t="s">
        <v>172</v>
      </c>
      <c r="B23" s="13"/>
      <c r="C23" s="16" t="s">
        <v>173</v>
      </c>
      <c r="D23" s="19">
        <v>470</v>
      </c>
      <c r="E23" s="17">
        <v>0</v>
      </c>
      <c r="F23" s="19">
        <v>0</v>
      </c>
      <c r="G23" s="19">
        <v>0</v>
      </c>
      <c r="H23" s="17">
        <v>0</v>
      </c>
      <c r="I23" s="49">
        <v>0</v>
      </c>
      <c r="J23" s="15">
        <f t="shared" si="1"/>
        <v>470</v>
      </c>
      <c r="K23" s="43">
        <f t="shared" si="2"/>
        <v>2.55434782608696</v>
      </c>
      <c r="L23" s="41"/>
      <c r="M23" s="45"/>
      <c r="N23" s="46"/>
    </row>
    <row r="24" ht="24" customHeight="1" spans="1:14">
      <c r="A24" s="9" t="s">
        <v>174</v>
      </c>
      <c r="B24" s="13"/>
      <c r="C24" s="16" t="s">
        <v>175</v>
      </c>
      <c r="D24" s="19">
        <v>674</v>
      </c>
      <c r="E24" s="17">
        <v>754</v>
      </c>
      <c r="F24" s="21">
        <v>468</v>
      </c>
      <c r="G24" s="19">
        <v>472</v>
      </c>
      <c r="H24" s="17">
        <v>288</v>
      </c>
      <c r="I24" s="21">
        <v>299</v>
      </c>
      <c r="J24" s="15">
        <f t="shared" si="1"/>
        <v>2955</v>
      </c>
      <c r="K24" s="43">
        <f t="shared" si="2"/>
        <v>16.0597826086957</v>
      </c>
      <c r="L24" s="41"/>
      <c r="M24" s="45"/>
      <c r="N24" s="46"/>
    </row>
    <row r="25" ht="24" customHeight="1" spans="1:14">
      <c r="A25" s="9" t="s">
        <v>176</v>
      </c>
      <c r="B25" s="13"/>
      <c r="C25" s="16" t="s">
        <v>177</v>
      </c>
      <c r="D25" s="19">
        <v>153</v>
      </c>
      <c r="E25" s="17">
        <v>215</v>
      </c>
      <c r="F25" s="21">
        <v>138</v>
      </c>
      <c r="G25" s="19">
        <v>169</v>
      </c>
      <c r="H25" s="17">
        <v>107</v>
      </c>
      <c r="I25" s="21">
        <v>87</v>
      </c>
      <c r="J25" s="15">
        <f t="shared" si="1"/>
        <v>869</v>
      </c>
      <c r="K25" s="43">
        <f t="shared" si="2"/>
        <v>4.72282608695652</v>
      </c>
      <c r="L25" s="41"/>
      <c r="M25" s="45"/>
      <c r="N25" s="46"/>
    </row>
    <row r="26" ht="24" customHeight="1" spans="1:14">
      <c r="A26" s="9" t="s">
        <v>178</v>
      </c>
      <c r="B26" s="13"/>
      <c r="C26" s="21" t="s">
        <v>179</v>
      </c>
      <c r="D26" s="19">
        <v>17879</v>
      </c>
      <c r="E26" s="17">
        <v>18249</v>
      </c>
      <c r="F26" s="21">
        <v>15043</v>
      </c>
      <c r="G26" s="21">
        <v>15097</v>
      </c>
      <c r="H26" s="17">
        <v>13365</v>
      </c>
      <c r="I26" s="21">
        <v>13164</v>
      </c>
      <c r="J26" s="15">
        <f t="shared" si="1"/>
        <v>92797</v>
      </c>
      <c r="K26" s="43">
        <f t="shared" si="2"/>
        <v>504.33152173913</v>
      </c>
      <c r="L26" s="41"/>
      <c r="M26" s="45"/>
      <c r="N26" s="46"/>
    </row>
    <row r="27" ht="24" customHeight="1" spans="1:14">
      <c r="A27" s="9" t="s">
        <v>180</v>
      </c>
      <c r="B27" s="13"/>
      <c r="C27" s="22" t="s">
        <v>181</v>
      </c>
      <c r="D27" s="19">
        <v>5534</v>
      </c>
      <c r="E27" s="17">
        <v>6131</v>
      </c>
      <c r="F27" s="21">
        <v>5415</v>
      </c>
      <c r="G27" s="21">
        <v>5217</v>
      </c>
      <c r="H27" s="17">
        <v>4977</v>
      </c>
      <c r="I27" s="21">
        <v>4990</v>
      </c>
      <c r="J27" s="15">
        <f t="shared" si="1"/>
        <v>32264</v>
      </c>
      <c r="K27" s="43">
        <f t="shared" si="2"/>
        <v>175.347826086957</v>
      </c>
      <c r="L27" s="41"/>
      <c r="M27" s="50"/>
      <c r="N27" s="46"/>
    </row>
    <row r="28" ht="24" customHeight="1" spans="1:14">
      <c r="A28" s="9" t="s">
        <v>182</v>
      </c>
      <c r="B28" s="13"/>
      <c r="C28" s="22" t="s">
        <v>183</v>
      </c>
      <c r="D28" s="19">
        <v>11</v>
      </c>
      <c r="E28" s="17">
        <v>6</v>
      </c>
      <c r="F28" s="16">
        <v>16</v>
      </c>
      <c r="G28" s="16">
        <v>23</v>
      </c>
      <c r="H28" s="17">
        <v>6</v>
      </c>
      <c r="I28" s="21">
        <v>44</v>
      </c>
      <c r="J28" s="15">
        <f t="shared" si="1"/>
        <v>106</v>
      </c>
      <c r="K28" s="43">
        <f t="shared" si="2"/>
        <v>0.576086956521739</v>
      </c>
      <c r="L28" s="41"/>
      <c r="M28" s="50"/>
      <c r="N28" s="46"/>
    </row>
    <row r="29" ht="24" customHeight="1" spans="1:14">
      <c r="A29" s="9" t="s">
        <v>184</v>
      </c>
      <c r="B29" s="13"/>
      <c r="C29" s="23" t="s">
        <v>185</v>
      </c>
      <c r="D29" s="19">
        <v>2823</v>
      </c>
      <c r="E29" s="17">
        <v>2868</v>
      </c>
      <c r="F29" s="16">
        <v>2896</v>
      </c>
      <c r="G29" s="16">
        <v>2844</v>
      </c>
      <c r="H29" s="17">
        <v>2749</v>
      </c>
      <c r="I29" s="16">
        <v>3009</v>
      </c>
      <c r="J29" s="15">
        <f t="shared" si="1"/>
        <v>17189</v>
      </c>
      <c r="K29" s="43">
        <f t="shared" si="2"/>
        <v>93.4184782608696</v>
      </c>
      <c r="L29" s="41"/>
      <c r="M29" s="50"/>
      <c r="N29" s="46"/>
    </row>
    <row r="30" ht="24" customHeight="1" spans="1:14">
      <c r="A30" s="9" t="s">
        <v>186</v>
      </c>
      <c r="B30" s="13"/>
      <c r="C30" s="23" t="s">
        <v>187</v>
      </c>
      <c r="D30" s="19">
        <v>13</v>
      </c>
      <c r="E30" s="17">
        <v>8</v>
      </c>
      <c r="F30" s="16">
        <v>12</v>
      </c>
      <c r="G30" s="16">
        <v>3</v>
      </c>
      <c r="H30" s="17">
        <v>8</v>
      </c>
      <c r="I30" s="16">
        <v>6</v>
      </c>
      <c r="J30" s="15">
        <f t="shared" si="1"/>
        <v>50</v>
      </c>
      <c r="K30" s="43">
        <f t="shared" si="2"/>
        <v>0.271739130434783</v>
      </c>
      <c r="L30" s="36"/>
      <c r="M30" s="50"/>
      <c r="N30" s="46"/>
    </row>
    <row r="31" ht="24" customHeight="1" spans="1:14">
      <c r="A31" s="9" t="s">
        <v>188</v>
      </c>
      <c r="B31" s="24"/>
      <c r="C31" s="23" t="s">
        <v>189</v>
      </c>
      <c r="D31" s="19">
        <v>5738</v>
      </c>
      <c r="E31" s="17">
        <v>3583</v>
      </c>
      <c r="F31" s="16">
        <v>3108</v>
      </c>
      <c r="G31" s="16">
        <v>2998</v>
      </c>
      <c r="H31" s="17">
        <v>2832</v>
      </c>
      <c r="I31" s="16">
        <v>3012</v>
      </c>
      <c r="J31" s="15">
        <f t="shared" si="1"/>
        <v>21271</v>
      </c>
      <c r="K31" s="43">
        <f t="shared" si="2"/>
        <v>115.603260869565</v>
      </c>
      <c r="M31" s="50"/>
      <c r="N31" s="46"/>
    </row>
    <row r="32" ht="24" customHeight="1" spans="1:14">
      <c r="A32" s="9" t="s">
        <v>190</v>
      </c>
      <c r="B32" s="24"/>
      <c r="C32" s="23" t="s">
        <v>191</v>
      </c>
      <c r="D32" s="19">
        <v>378</v>
      </c>
      <c r="E32" s="17">
        <v>659</v>
      </c>
      <c r="F32" s="16">
        <v>432</v>
      </c>
      <c r="G32" s="16">
        <v>310</v>
      </c>
      <c r="H32" s="17">
        <v>125</v>
      </c>
      <c r="I32" s="16">
        <v>147</v>
      </c>
      <c r="J32" s="15">
        <f t="shared" si="1"/>
        <v>2051</v>
      </c>
      <c r="K32" s="43">
        <f t="shared" si="2"/>
        <v>11.1467391304348</v>
      </c>
      <c r="M32" s="51"/>
      <c r="N32" s="46"/>
    </row>
    <row r="33" ht="24" customHeight="1" spans="1:14">
      <c r="A33" s="9" t="s">
        <v>192</v>
      </c>
      <c r="B33" s="24"/>
      <c r="C33" s="23" t="s">
        <v>193</v>
      </c>
      <c r="D33" s="19">
        <v>320</v>
      </c>
      <c r="E33" s="17">
        <v>369</v>
      </c>
      <c r="F33" s="25">
        <v>258</v>
      </c>
      <c r="G33" s="25">
        <v>325</v>
      </c>
      <c r="H33" s="17">
        <v>210</v>
      </c>
      <c r="I33" s="16">
        <v>662</v>
      </c>
      <c r="J33" s="15">
        <f t="shared" si="1"/>
        <v>2144</v>
      </c>
      <c r="K33" s="43">
        <f t="shared" si="2"/>
        <v>11.6521739130435</v>
      </c>
      <c r="M33" s="46"/>
      <c r="N33" s="46"/>
    </row>
    <row r="34" ht="24" customHeight="1" spans="1:14">
      <c r="A34" s="9" t="s">
        <v>194</v>
      </c>
      <c r="B34" s="24"/>
      <c r="C34" s="26" t="s">
        <v>195</v>
      </c>
      <c r="D34" s="19">
        <v>0</v>
      </c>
      <c r="E34" s="17">
        <v>442</v>
      </c>
      <c r="F34" s="17">
        <v>52</v>
      </c>
      <c r="G34" s="17">
        <v>62</v>
      </c>
      <c r="H34" s="17">
        <v>22</v>
      </c>
      <c r="I34" s="25">
        <v>20</v>
      </c>
      <c r="J34" s="15">
        <f t="shared" si="1"/>
        <v>598</v>
      </c>
      <c r="K34" s="43">
        <f t="shared" si="2"/>
        <v>3.25</v>
      </c>
      <c r="M34" s="46"/>
      <c r="N34" s="46"/>
    </row>
    <row r="35" ht="24" customHeight="1" spans="1:14">
      <c r="A35" s="9" t="s">
        <v>196</v>
      </c>
      <c r="B35" s="24"/>
      <c r="C35" s="27" t="s">
        <v>197</v>
      </c>
      <c r="D35" s="19">
        <v>0</v>
      </c>
      <c r="E35" s="17">
        <v>0</v>
      </c>
      <c r="F35" s="17">
        <v>0</v>
      </c>
      <c r="G35" s="17">
        <v>210</v>
      </c>
      <c r="H35" s="17">
        <v>67</v>
      </c>
      <c r="I35" s="17">
        <v>168</v>
      </c>
      <c r="J35" s="15">
        <f t="shared" si="1"/>
        <v>445</v>
      </c>
      <c r="K35" s="43">
        <f t="shared" si="2"/>
        <v>2.41847826086957</v>
      </c>
      <c r="M35" s="46"/>
      <c r="N35" s="46"/>
    </row>
    <row r="36" ht="24" customHeight="1" spans="1:14">
      <c r="A36" s="9" t="s">
        <v>198</v>
      </c>
      <c r="B36" s="24"/>
      <c r="C36" s="27" t="s">
        <v>199</v>
      </c>
      <c r="D36" s="19">
        <v>0</v>
      </c>
      <c r="E36" s="17">
        <v>117</v>
      </c>
      <c r="F36" s="17">
        <v>168</v>
      </c>
      <c r="G36" s="17">
        <v>52</v>
      </c>
      <c r="H36" s="17">
        <v>32</v>
      </c>
      <c r="I36" s="17">
        <v>39</v>
      </c>
      <c r="J36" s="15">
        <f t="shared" si="1"/>
        <v>408</v>
      </c>
      <c r="K36" s="43">
        <f t="shared" si="2"/>
        <v>2.21739130434783</v>
      </c>
      <c r="M36" s="46"/>
      <c r="N36" s="46"/>
    </row>
    <row r="37" ht="24" customHeight="1" spans="1:14">
      <c r="A37" s="9" t="s">
        <v>200</v>
      </c>
      <c r="B37" s="24"/>
      <c r="C37" s="23" t="s">
        <v>201</v>
      </c>
      <c r="D37" s="19">
        <v>0</v>
      </c>
      <c r="E37" s="17">
        <v>0</v>
      </c>
      <c r="F37" s="17">
        <v>0</v>
      </c>
      <c r="G37" s="19">
        <v>0</v>
      </c>
      <c r="H37" s="17">
        <v>0</v>
      </c>
      <c r="I37" s="17">
        <v>117</v>
      </c>
      <c r="J37" s="15">
        <f>SUM(D37:I37)</f>
        <v>117</v>
      </c>
      <c r="K37" s="43">
        <f>AVERAGE(J37/184)</f>
        <v>0.635869565217391</v>
      </c>
      <c r="M37" s="46"/>
      <c r="N37" s="46"/>
    </row>
    <row r="38" ht="24" customHeight="1" spans="1:14">
      <c r="A38" s="9" t="s">
        <v>202</v>
      </c>
      <c r="B38" s="24"/>
      <c r="C38" s="23" t="s">
        <v>203</v>
      </c>
      <c r="D38" s="19">
        <v>3149</v>
      </c>
      <c r="E38" s="17">
        <v>3210</v>
      </c>
      <c r="F38" s="17">
        <v>2853</v>
      </c>
      <c r="G38" s="17">
        <v>2723</v>
      </c>
      <c r="H38" s="17">
        <v>0</v>
      </c>
      <c r="I38" s="17">
        <v>2587</v>
      </c>
      <c r="J38" s="15">
        <f>SUM(D38:I38)</f>
        <v>14522</v>
      </c>
      <c r="K38" s="43">
        <f t="shared" ref="K38:K50" si="3">AVERAGE(J38/184)</f>
        <v>78.9239130434783</v>
      </c>
      <c r="M38" s="46"/>
      <c r="N38" s="46"/>
    </row>
    <row r="39" ht="24" customHeight="1" spans="1:14">
      <c r="A39" s="9" t="s">
        <v>204</v>
      </c>
      <c r="B39" s="24"/>
      <c r="C39" s="23" t="s">
        <v>205</v>
      </c>
      <c r="D39" s="19">
        <v>16</v>
      </c>
      <c r="E39" s="17">
        <v>12</v>
      </c>
      <c r="F39" s="17">
        <v>9</v>
      </c>
      <c r="G39" s="17">
        <v>15</v>
      </c>
      <c r="H39" s="17">
        <v>15</v>
      </c>
      <c r="I39" s="17">
        <v>24</v>
      </c>
      <c r="J39" s="15">
        <f t="shared" ref="J38:J50" si="4">SUM(D39:I39)</f>
        <v>91</v>
      </c>
      <c r="K39" s="43">
        <f t="shared" si="3"/>
        <v>0.494565217391304</v>
      </c>
      <c r="M39" s="46"/>
      <c r="N39" s="46"/>
    </row>
    <row r="40" ht="24" customHeight="1" spans="1:14">
      <c r="A40" s="9" t="s">
        <v>206</v>
      </c>
      <c r="B40" s="24"/>
      <c r="C40" s="23" t="s">
        <v>207</v>
      </c>
      <c r="D40" s="28">
        <v>467</v>
      </c>
      <c r="E40" s="17">
        <v>559</v>
      </c>
      <c r="F40" s="17">
        <v>376</v>
      </c>
      <c r="G40" s="17">
        <v>458</v>
      </c>
      <c r="H40" s="17">
        <v>89</v>
      </c>
      <c r="I40" s="17">
        <v>63</v>
      </c>
      <c r="J40" s="15">
        <f t="shared" si="4"/>
        <v>2012</v>
      </c>
      <c r="K40" s="43">
        <f t="shared" si="3"/>
        <v>10.9347826086957</v>
      </c>
      <c r="M40" s="45"/>
      <c r="N40" s="46"/>
    </row>
    <row r="41" ht="24" customHeight="1" spans="1:14">
      <c r="A41" s="9" t="s">
        <v>208</v>
      </c>
      <c r="B41" s="24"/>
      <c r="C41" s="23" t="s">
        <v>209</v>
      </c>
      <c r="D41" s="19">
        <v>61</v>
      </c>
      <c r="E41" s="17">
        <v>54</v>
      </c>
      <c r="F41" s="17">
        <v>22</v>
      </c>
      <c r="G41" s="17">
        <v>39</v>
      </c>
      <c r="H41" s="17">
        <v>23</v>
      </c>
      <c r="I41" s="17">
        <v>33</v>
      </c>
      <c r="J41" s="15">
        <f t="shared" si="4"/>
        <v>232</v>
      </c>
      <c r="K41" s="43">
        <f t="shared" si="3"/>
        <v>1.26086956521739</v>
      </c>
      <c r="M41" s="50"/>
      <c r="N41" s="46"/>
    </row>
    <row r="42" ht="24" customHeight="1" spans="1:14">
      <c r="A42" s="9" t="s">
        <v>210</v>
      </c>
      <c r="B42" s="24"/>
      <c r="C42" s="23" t="s">
        <v>211</v>
      </c>
      <c r="D42" s="19">
        <v>199</v>
      </c>
      <c r="E42" s="17">
        <v>261</v>
      </c>
      <c r="F42" s="17">
        <v>170</v>
      </c>
      <c r="G42" s="21">
        <v>163</v>
      </c>
      <c r="H42" s="17">
        <v>45</v>
      </c>
      <c r="I42" s="21">
        <v>58</v>
      </c>
      <c r="J42" s="15">
        <f t="shared" si="4"/>
        <v>896</v>
      </c>
      <c r="K42" s="43">
        <f t="shared" si="3"/>
        <v>4.8695652173913</v>
      </c>
      <c r="M42" s="50"/>
      <c r="N42" s="46"/>
    </row>
    <row r="43" ht="24" customHeight="1" spans="1:14">
      <c r="A43" s="9" t="s">
        <v>212</v>
      </c>
      <c r="B43" s="24"/>
      <c r="C43" s="23" t="s">
        <v>213</v>
      </c>
      <c r="D43" s="19">
        <v>15</v>
      </c>
      <c r="E43" s="17">
        <v>22</v>
      </c>
      <c r="F43" s="17">
        <v>10</v>
      </c>
      <c r="G43" s="16">
        <v>3</v>
      </c>
      <c r="H43" s="17">
        <v>8</v>
      </c>
      <c r="I43" s="16">
        <v>6</v>
      </c>
      <c r="J43" s="15">
        <f t="shared" si="4"/>
        <v>64</v>
      </c>
      <c r="K43" s="43">
        <f t="shared" si="3"/>
        <v>0.347826086956522</v>
      </c>
      <c r="M43" s="50"/>
      <c r="N43" s="46"/>
    </row>
    <row r="44" ht="24" customHeight="1" spans="1:14">
      <c r="A44" s="9" t="s">
        <v>214</v>
      </c>
      <c r="B44" s="24"/>
      <c r="C44" s="23" t="s">
        <v>215</v>
      </c>
      <c r="D44" s="19">
        <v>18</v>
      </c>
      <c r="E44" s="17">
        <v>19</v>
      </c>
      <c r="F44" s="17">
        <v>7</v>
      </c>
      <c r="G44" s="16">
        <v>8</v>
      </c>
      <c r="H44" s="17">
        <v>22</v>
      </c>
      <c r="I44" s="16">
        <v>11</v>
      </c>
      <c r="J44" s="15">
        <f t="shared" si="4"/>
        <v>85</v>
      </c>
      <c r="K44" s="43">
        <f t="shared" si="3"/>
        <v>0.46195652173913</v>
      </c>
      <c r="M44" s="50"/>
      <c r="N44" s="46"/>
    </row>
    <row r="45" ht="24" customHeight="1" spans="1:14">
      <c r="A45" s="9" t="s">
        <v>216</v>
      </c>
      <c r="B45" s="24"/>
      <c r="C45" s="29" t="s">
        <v>217</v>
      </c>
      <c r="D45" s="19">
        <v>2</v>
      </c>
      <c r="E45" s="17">
        <v>12</v>
      </c>
      <c r="F45" s="17">
        <v>5</v>
      </c>
      <c r="G45" s="16">
        <v>6</v>
      </c>
      <c r="H45" s="17">
        <v>6</v>
      </c>
      <c r="I45" s="16">
        <v>10</v>
      </c>
      <c r="J45" s="15">
        <f t="shared" si="4"/>
        <v>41</v>
      </c>
      <c r="K45" s="43">
        <f t="shared" si="3"/>
        <v>0.222826086956522</v>
      </c>
      <c r="M45" s="50"/>
      <c r="N45" s="46"/>
    </row>
    <row r="46" ht="24" customHeight="1" spans="1:14">
      <c r="A46" s="9" t="s">
        <v>218</v>
      </c>
      <c r="B46" s="24"/>
      <c r="C46" s="30" t="s">
        <v>219</v>
      </c>
      <c r="D46" s="19">
        <v>5</v>
      </c>
      <c r="E46" s="17">
        <v>10</v>
      </c>
      <c r="F46" s="17">
        <v>4</v>
      </c>
      <c r="G46" s="16">
        <v>11</v>
      </c>
      <c r="H46" s="17">
        <v>4</v>
      </c>
      <c r="I46" s="16">
        <v>6</v>
      </c>
      <c r="J46" s="15">
        <f t="shared" si="4"/>
        <v>40</v>
      </c>
      <c r="K46" s="43">
        <f t="shared" si="3"/>
        <v>0.217391304347826</v>
      </c>
      <c r="M46" s="50"/>
      <c r="N46" s="46"/>
    </row>
    <row r="47" ht="24" customHeight="1" spans="1:14">
      <c r="A47" s="9" t="s">
        <v>220</v>
      </c>
      <c r="B47" s="24"/>
      <c r="C47" s="30" t="s">
        <v>221</v>
      </c>
      <c r="D47" s="19">
        <v>6</v>
      </c>
      <c r="E47" s="17">
        <v>2</v>
      </c>
      <c r="F47" s="17">
        <v>3</v>
      </c>
      <c r="G47" s="16">
        <v>9</v>
      </c>
      <c r="H47" s="17">
        <v>3</v>
      </c>
      <c r="I47" s="16">
        <v>8</v>
      </c>
      <c r="J47" s="15">
        <f t="shared" si="4"/>
        <v>31</v>
      </c>
      <c r="K47" s="43">
        <f t="shared" si="3"/>
        <v>0.168478260869565</v>
      </c>
      <c r="M47" s="45"/>
      <c r="N47" s="46"/>
    </row>
    <row r="48" ht="24" customHeight="1" spans="1:14">
      <c r="A48" s="9" t="s">
        <v>222</v>
      </c>
      <c r="B48" s="24"/>
      <c r="C48" s="31" t="s">
        <v>223</v>
      </c>
      <c r="D48" s="19">
        <v>1620</v>
      </c>
      <c r="E48" s="17">
        <v>2140</v>
      </c>
      <c r="F48" s="17">
        <v>1232</v>
      </c>
      <c r="G48" s="16">
        <v>1810</v>
      </c>
      <c r="H48" s="17">
        <v>1645</v>
      </c>
      <c r="I48" s="16">
        <v>1898</v>
      </c>
      <c r="J48" s="15">
        <f t="shared" si="4"/>
        <v>10345</v>
      </c>
      <c r="K48" s="43">
        <f t="shared" si="3"/>
        <v>56.2228260869565</v>
      </c>
      <c r="M48" s="52"/>
      <c r="N48" s="46"/>
    </row>
    <row r="49" ht="24" customHeight="1" spans="1:14">
      <c r="A49" s="9" t="s">
        <v>224</v>
      </c>
      <c r="B49" s="24"/>
      <c r="C49" s="22" t="s">
        <v>225</v>
      </c>
      <c r="D49" s="32">
        <v>420</v>
      </c>
      <c r="E49" s="17">
        <v>520</v>
      </c>
      <c r="F49" s="17">
        <v>300</v>
      </c>
      <c r="G49" s="21">
        <v>490</v>
      </c>
      <c r="H49" s="17">
        <v>205</v>
      </c>
      <c r="I49" s="21">
        <v>310</v>
      </c>
      <c r="J49" s="15">
        <f t="shared" si="4"/>
        <v>2245</v>
      </c>
      <c r="K49" s="43">
        <f t="shared" si="3"/>
        <v>12.2010869565217</v>
      </c>
      <c r="M49" s="45"/>
      <c r="N49" s="46"/>
    </row>
    <row r="50" ht="24" customHeight="1" spans="1:14">
      <c r="A50" s="9" t="s">
        <v>226</v>
      </c>
      <c r="B50" s="24"/>
      <c r="C50" s="30" t="s">
        <v>227</v>
      </c>
      <c r="D50" s="33">
        <v>7</v>
      </c>
      <c r="E50" s="17">
        <v>8</v>
      </c>
      <c r="F50" s="17">
        <v>5</v>
      </c>
      <c r="G50" s="34">
        <v>8</v>
      </c>
      <c r="H50" s="17">
        <v>2</v>
      </c>
      <c r="I50" s="34">
        <v>5</v>
      </c>
      <c r="J50" s="15">
        <f t="shared" si="4"/>
        <v>35</v>
      </c>
      <c r="K50" s="43">
        <f t="shared" si="3"/>
        <v>0.190217391304348</v>
      </c>
      <c r="M50" s="52"/>
      <c r="N50" s="46"/>
    </row>
    <row r="51" spans="13:14">
      <c r="M51" s="53"/>
      <c r="N51" s="46"/>
    </row>
    <row r="52" spans="13:14">
      <c r="M52" s="51"/>
      <c r="N52" s="46"/>
    </row>
    <row r="53" spans="13:14">
      <c r="M53" s="54"/>
      <c r="N53" s="54"/>
    </row>
    <row r="54" spans="13:14">
      <c r="M54" s="36"/>
      <c r="N54" s="36"/>
    </row>
  </sheetData>
  <mergeCells count="7">
    <mergeCell ref="A2:K2"/>
    <mergeCell ref="A3:K3"/>
    <mergeCell ref="D4:J4"/>
    <mergeCell ref="A4:A5"/>
    <mergeCell ref="B4:B5"/>
    <mergeCell ref="C4:C5"/>
    <mergeCell ref="K4:K5"/>
  </mergeCells>
  <printOptions horizontalCentered="1"/>
  <pageMargins left="0.708661417322835" right="0.748031496062992" top="0.196527777777778" bottom="0.196527777777778" header="0.118055555555556" footer="0.0784722222222222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市场运行监测</vt:lpstr>
      <vt:lpstr>客流地区分布</vt:lpstr>
      <vt:lpstr>客运站点运行监测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2021-01-21T07:55:00Z</dcterms:created>
  <cp:lastPrinted>2021-08-23T09:44:00Z</cp:lastPrinted>
  <dcterms:modified xsi:type="dcterms:W3CDTF">2026-01-06T03:45:21Z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78842C47F94D41DBB0AA459BC7BB11C4</vt:lpwstr>
  </property>
</Properties>
</file>