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市场运行监测" sheetId="10" r:id="rId1"/>
    <sheet name="客流地区分布" sheetId="11" r:id="rId2"/>
    <sheet name="客运站点运行监测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<sst xmlns="http://schemas.openxmlformats.org/spreadsheetml/2006/main" count="282" uniqueCount="232">
  <si>
    <t>表1</t>
  </si>
  <si>
    <t>东莞市道路客运行业市场运行监测指标统计表</t>
  </si>
  <si>
    <t>统计周期：2026年1-6月</t>
  </si>
  <si>
    <t>序号</t>
  </si>
  <si>
    <t>一级指标</t>
  </si>
  <si>
    <t>二级指标</t>
  </si>
  <si>
    <t>三级指标</t>
  </si>
  <si>
    <t>指标数</t>
  </si>
  <si>
    <t>1月</t>
  </si>
  <si>
    <t>2月</t>
  </si>
  <si>
    <t>3月</t>
  </si>
  <si>
    <t>4月</t>
  </si>
  <si>
    <t>5月</t>
  </si>
  <si>
    <t>6月</t>
  </si>
  <si>
    <t>综合</t>
  </si>
  <si>
    <t>a1</t>
  </si>
  <si>
    <t>行业概况
（运能指标）</t>
  </si>
  <si>
    <t>客运企业（家）</t>
  </si>
  <si>
    <t>-</t>
  </si>
  <si>
    <t>a2</t>
  </si>
  <si>
    <t>客运指标数（个）</t>
  </si>
  <si>
    <t>a3</t>
  </si>
  <si>
    <t xml:space="preserve">    其中：</t>
  </si>
  <si>
    <t>省际班车指标</t>
  </si>
  <si>
    <t>a4</t>
  </si>
  <si>
    <t>市际班车指标</t>
  </si>
  <si>
    <t>a5</t>
  </si>
  <si>
    <t>市际包车指标</t>
  </si>
  <si>
    <t>a6</t>
  </si>
  <si>
    <t>市内包车指标</t>
  </si>
  <si>
    <t>a7</t>
  </si>
  <si>
    <t>营运客车（辆）</t>
  </si>
  <si>
    <t>a8</t>
  </si>
  <si>
    <t>座位数（个）</t>
  </si>
  <si>
    <t>a9</t>
  </si>
  <si>
    <t>行业运营
（市场指标）</t>
  </si>
  <si>
    <t>日均在营运车辆数（辆）</t>
  </si>
  <si>
    <t>a10</t>
  </si>
  <si>
    <t>统计周期客运总量（人次）</t>
  </si>
  <si>
    <t>a11</t>
  </si>
  <si>
    <t>班车</t>
  </si>
  <si>
    <t>a12</t>
  </si>
  <si>
    <t>包车</t>
  </si>
  <si>
    <t>a13</t>
  </si>
  <si>
    <t>定制客运</t>
  </si>
  <si>
    <t>a14</t>
  </si>
  <si>
    <t>日均客运量（人次）</t>
  </si>
  <si>
    <t>a15</t>
  </si>
  <si>
    <t>a16</t>
  </si>
  <si>
    <t>a17</t>
  </si>
  <si>
    <t>a18</t>
  </si>
  <si>
    <t>行业状况分析
（决策指标）</t>
  </si>
  <si>
    <t>指标利用率</t>
  </si>
  <si>
    <t>a19</t>
  </si>
  <si>
    <t>出车率</t>
  </si>
  <si>
    <t>a20</t>
  </si>
  <si>
    <t>运能利用率</t>
  </si>
  <si>
    <t>表2</t>
  </si>
  <si>
    <t>东莞市道路客运行业客流地区分布指标统计表</t>
  </si>
  <si>
    <t>客运量（人次）</t>
  </si>
  <si>
    <t>占比（%）</t>
  </si>
  <si>
    <t>说明</t>
  </si>
  <si>
    <t>b1</t>
  </si>
  <si>
    <t>广东</t>
  </si>
  <si>
    <t>b2</t>
  </si>
  <si>
    <t>广州</t>
  </si>
  <si>
    <t>该部分统计反映东莞至广东省内各地市客运量的占比情况</t>
  </si>
  <si>
    <t>b3</t>
  </si>
  <si>
    <t>深圳</t>
  </si>
  <si>
    <t>b4</t>
  </si>
  <si>
    <t>珠海</t>
  </si>
  <si>
    <t>b5</t>
  </si>
  <si>
    <t>汕头</t>
  </si>
  <si>
    <t>b6</t>
  </si>
  <si>
    <t>佛山</t>
  </si>
  <si>
    <t>b7</t>
  </si>
  <si>
    <t>韶关</t>
  </si>
  <si>
    <t>b8</t>
  </si>
  <si>
    <t>湛江</t>
  </si>
  <si>
    <t>b9</t>
  </si>
  <si>
    <t>肇庆</t>
  </si>
  <si>
    <t>b10</t>
  </si>
  <si>
    <t>江门</t>
  </si>
  <si>
    <t>b11</t>
  </si>
  <si>
    <t>茂名</t>
  </si>
  <si>
    <t>b12</t>
  </si>
  <si>
    <t>惠州</t>
  </si>
  <si>
    <t>b13</t>
  </si>
  <si>
    <t>梅州</t>
  </si>
  <si>
    <t>b14</t>
  </si>
  <si>
    <t>汕尾</t>
  </si>
  <si>
    <t>b15</t>
  </si>
  <si>
    <t>河源</t>
  </si>
  <si>
    <t>b16</t>
  </si>
  <si>
    <t>阳江</t>
  </si>
  <si>
    <t>b17</t>
  </si>
  <si>
    <t>清远</t>
  </si>
  <si>
    <t>b18</t>
  </si>
  <si>
    <t>东莞</t>
  </si>
  <si>
    <t>b19</t>
  </si>
  <si>
    <t>中山</t>
  </si>
  <si>
    <t>b20</t>
  </si>
  <si>
    <t>潮州</t>
  </si>
  <si>
    <t>b21</t>
  </si>
  <si>
    <t>揭阳</t>
  </si>
  <si>
    <t>b22</t>
  </si>
  <si>
    <t>云浮</t>
  </si>
  <si>
    <t>b23</t>
  </si>
  <si>
    <t>广西</t>
  </si>
  <si>
    <t>b24</t>
  </si>
  <si>
    <t>湖南</t>
  </si>
  <si>
    <t>b25</t>
  </si>
  <si>
    <t>江西</t>
  </si>
  <si>
    <t>b26</t>
  </si>
  <si>
    <t>湖北</t>
  </si>
  <si>
    <t>b27</t>
  </si>
  <si>
    <t>贵州</t>
  </si>
  <si>
    <t>b28</t>
  </si>
  <si>
    <t>河南</t>
  </si>
  <si>
    <t>b29</t>
  </si>
  <si>
    <t>四川</t>
  </si>
  <si>
    <t>b30</t>
  </si>
  <si>
    <t>云南</t>
  </si>
  <si>
    <t>b31</t>
  </si>
  <si>
    <t>福建</t>
  </si>
  <si>
    <t>b32</t>
  </si>
  <si>
    <t>海南</t>
  </si>
  <si>
    <t>b33</t>
  </si>
  <si>
    <t>安徽</t>
  </si>
  <si>
    <t>b34</t>
  </si>
  <si>
    <t>其他</t>
  </si>
  <si>
    <t>b35</t>
  </si>
  <si>
    <t>香港</t>
  </si>
  <si>
    <t>b36</t>
  </si>
  <si>
    <t>澳门</t>
  </si>
  <si>
    <t>统计周期客运总量</t>
  </si>
  <si>
    <t>附件3：</t>
  </si>
  <si>
    <t>东莞市客运站点运行监测指标统计表</t>
  </si>
  <si>
    <t>日均发送量（人次）</t>
  </si>
  <si>
    <t>c1</t>
  </si>
  <si>
    <t>客运站点（个）</t>
  </si>
  <si>
    <t>c2</t>
  </si>
  <si>
    <t>其中：</t>
  </si>
  <si>
    <t>一级站</t>
  </si>
  <si>
    <t>c3</t>
  </si>
  <si>
    <t>二级站</t>
  </si>
  <si>
    <t>c4</t>
  </si>
  <si>
    <t>三级站</t>
  </si>
  <si>
    <t>c5</t>
  </si>
  <si>
    <t>便捷站</t>
  </si>
  <si>
    <t>c6</t>
  </si>
  <si>
    <t>招呼站</t>
  </si>
  <si>
    <t>c7</t>
  </si>
  <si>
    <t>停靠点</t>
  </si>
  <si>
    <t>c8</t>
  </si>
  <si>
    <t>发送量
（人次）</t>
  </si>
  <si>
    <t>c9</t>
  </si>
  <si>
    <t>东莞市南城汽车客运站</t>
  </si>
  <si>
    <t>c10</t>
  </si>
  <si>
    <t>东莞市汽车客运东站</t>
  </si>
  <si>
    <t>c11</t>
  </si>
  <si>
    <t>东莞市长安汽车客运站</t>
  </si>
  <si>
    <t>c13</t>
  </si>
  <si>
    <t>东莞市中堂汽车客运站</t>
  </si>
  <si>
    <t>c14</t>
  </si>
  <si>
    <t>东莞市清溪汽车客运站</t>
  </si>
  <si>
    <t>c15</t>
  </si>
  <si>
    <t>东莞市虎门汽车客运站</t>
  </si>
  <si>
    <t>c16</t>
  </si>
  <si>
    <t>东莞市常平汽车客运站</t>
  </si>
  <si>
    <t>c17</t>
  </si>
  <si>
    <t>东莞市凤岗汽车客运站</t>
  </si>
  <si>
    <t>c19</t>
  </si>
  <si>
    <t>东莞市塘厦汽车客运站</t>
  </si>
  <si>
    <t>c20</t>
  </si>
  <si>
    <t>东莞市松山湖汽车客运站</t>
  </si>
  <si>
    <t>c21</t>
  </si>
  <si>
    <t>东莞市南城城市候机楼招呼站</t>
  </si>
  <si>
    <t>c22</t>
  </si>
  <si>
    <t>东莞市松山湖城市候机楼招呼站</t>
  </si>
  <si>
    <t>c23</t>
  </si>
  <si>
    <t>东莞市横沥镇稻香饮食文化中心招呼站</t>
  </si>
  <si>
    <t>c24</t>
  </si>
  <si>
    <t>东莞市虎门镇翔凯酒店招呼站</t>
  </si>
  <si>
    <t>c25</t>
  </si>
  <si>
    <t>东莞市厚街镇海悦酒店招呼站</t>
  </si>
  <si>
    <t>c26</t>
  </si>
  <si>
    <t>东莞市石龙镇西湖星际汇招呼站</t>
  </si>
  <si>
    <t>c27</t>
  </si>
  <si>
    <t>东莞市高埗北王路招呼站</t>
  </si>
  <si>
    <t>c28</t>
  </si>
  <si>
    <t>东莞市大朗镇朗湖酒店招呼站</t>
  </si>
  <si>
    <t>c29</t>
  </si>
  <si>
    <t>东莞市石排镇石横路招呼站</t>
  </si>
  <si>
    <t>c30</t>
  </si>
  <si>
    <t>东莞市谢岗镇麗枫酒店招呼站</t>
  </si>
  <si>
    <t>c31</t>
  </si>
  <si>
    <t>东莞市石排镇漫博中心招呼站</t>
  </si>
  <si>
    <t>c32</t>
  </si>
  <si>
    <t>东莞市石龙镇莞龙路招呼站</t>
  </si>
  <si>
    <t>c33</t>
  </si>
  <si>
    <t>东莞市东城城市候机楼停靠点</t>
  </si>
  <si>
    <t>c34</t>
  </si>
  <si>
    <t>东莞市樟木头镇新都会酒店停靠点</t>
  </si>
  <si>
    <t>c35</t>
  </si>
  <si>
    <t>东莞市大朗镇盈丰大厦停靠点</t>
  </si>
  <si>
    <t>c36</t>
  </si>
  <si>
    <t>东莞市常平镇美怡登酒店停靠点</t>
  </si>
  <si>
    <t>c37</t>
  </si>
  <si>
    <t>东莞市寮步镇悦莱花园酒店停靠点</t>
  </si>
  <si>
    <t>c38</t>
  </si>
  <si>
    <t>东莞市松山湖八方快捷酒店停靠点</t>
  </si>
  <si>
    <t>c39</t>
  </si>
  <si>
    <t>东莞市东城街道民盈国贸中心停靠点</t>
  </si>
  <si>
    <t>c40</t>
  </si>
  <si>
    <t>东莞市万江街道锦江之星旅馆停靠点</t>
  </si>
  <si>
    <t>c41</t>
  </si>
  <si>
    <t>东莞市塘厦镇赣深高铁东莞南站停靠点</t>
  </si>
  <si>
    <t>C42</t>
  </si>
  <si>
    <t>东莞市虎门镇广深港高铁虎门站停靠点</t>
  </si>
  <si>
    <t>C43</t>
  </si>
  <si>
    <t>东莞市厚街镇喜来登酒店停靠点</t>
  </si>
  <si>
    <t>C44</t>
  </si>
  <si>
    <t>东莞市常平镇京九玩具城停靠点</t>
  </si>
  <si>
    <t>C45</t>
  </si>
  <si>
    <t>东莞市塘厦镇观澜湖度假酒店停靠点</t>
  </si>
  <si>
    <t>C46</t>
  </si>
  <si>
    <t>东莞市南城街道康华路停靠点</t>
  </si>
  <si>
    <t>C47</t>
  </si>
  <si>
    <t>东莞市虎门镇美思威尔顿酒店停靠点</t>
  </si>
  <si>
    <t>C48</t>
  </si>
  <si>
    <t>东莞市长安镇长安国际酒店停靠点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</si>
</sst>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0303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3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5" xfId="51" applyFont="1" applyBorder="1" applyAlignment="1">
      <alignment horizontal="center" vertical="center" wrapText="1"/>
    </xf>
    <xf numFmtId="0" fontId="4" fillId="2" borderId="5" xfId="51" applyNumberFormat="1" applyFont="1" applyFill="1" applyBorder="1" applyAlignment="1">
      <alignment horizontal="center" vertical="center" wrapText="1"/>
    </xf>
    <xf numFmtId="0" fontId="5" fillId="2" borderId="5" xfId="51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7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2" borderId="5" xfId="5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5" xfId="5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5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4" fillId="2" borderId="0" xfId="51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9" fillId="0" borderId="5" xfId="49" applyFont="1" applyFill="1" applyBorder="1" applyAlignment="1">
      <alignment horizontal="center" vertical="center" wrapText="1"/>
    </xf>
    <xf numFmtId="0" fontId="0" fillId="0" borderId="5" xfId="49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  <xf numFmtId="10" fontId="5" fillId="2" borderId="5" xfId="0" applyNumberFormat="1" applyFon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0" fontId="0" fillId="2" borderId="5" xfId="0" applyNumberForma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K23" sqref="K23"/>
    </sheetView>
  </sheetViews>
  <sheetFormatPr defaultColWidth="9" defaultRowHeight="13.5"/>
  <cols>
    <col min="1" max="1" width="6" customWidth="1"/>
    <col min="2" max="2" width="13.875" customWidth="1"/>
    <col min="3" max="3" width="23.125" style="1" customWidth="1"/>
    <col min="4" max="4" width="13.625" customWidth="1"/>
    <col min="5" max="5" width="10.625" customWidth="1"/>
    <col min="6" max="6" width="10.125" customWidth="1"/>
    <col min="7" max="10" width="10.625" customWidth="1"/>
    <col min="11" max="11" width="13.375" customWidth="1"/>
  </cols>
  <sheetData>
    <row r="1" spans="1:1">
      <c r="A1" t="s">
        <v>0</v>
      </c>
    </row>
    <row r="2" ht="22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3.25" customHeight="1" spans="1:11">
      <c r="A3" s="3" t="s">
        <v>2</v>
      </c>
      <c r="B3" s="1"/>
      <c r="D3" s="1"/>
      <c r="E3" s="1"/>
      <c r="F3" s="1"/>
      <c r="G3" s="1"/>
      <c r="H3" s="1"/>
      <c r="I3" s="1"/>
      <c r="J3" s="1"/>
      <c r="K3" s="1"/>
    </row>
    <row r="4" ht="20.1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9" t="s">
        <v>7</v>
      </c>
      <c r="F4" s="9"/>
      <c r="G4" s="9"/>
      <c r="H4" s="9"/>
      <c r="I4" s="9"/>
      <c r="J4" s="9"/>
      <c r="K4" s="9"/>
    </row>
    <row r="5" ht="20.1" customHeight="1" spans="1:11">
      <c r="A5" s="7"/>
      <c r="B5" s="7"/>
      <c r="C5" s="7"/>
      <c r="D5" s="7"/>
      <c r="E5" s="60" t="s">
        <v>8</v>
      </c>
      <c r="F5" s="60" t="s">
        <v>9</v>
      </c>
      <c r="G5" s="60" t="s">
        <v>10</v>
      </c>
      <c r="H5" s="60" t="s">
        <v>11</v>
      </c>
      <c r="I5" s="60" t="s">
        <v>12</v>
      </c>
      <c r="J5" s="60" t="s">
        <v>13</v>
      </c>
      <c r="K5" s="8" t="s">
        <v>14</v>
      </c>
    </row>
    <row r="6" ht="20.1" customHeight="1" spans="1:11">
      <c r="A6" s="9" t="s">
        <v>15</v>
      </c>
      <c r="B6" s="70" t="s">
        <v>16</v>
      </c>
      <c r="C6" s="9" t="s">
        <v>17</v>
      </c>
      <c r="D6" s="26"/>
      <c r="E6" s="71">
        <v>41</v>
      </c>
      <c r="F6" s="71">
        <v>41</v>
      </c>
      <c r="G6" s="71">
        <v>41</v>
      </c>
      <c r="H6" s="71">
        <v>41</v>
      </c>
      <c r="I6" s="71">
        <v>41</v>
      </c>
      <c r="J6" s="71">
        <v>41</v>
      </c>
      <c r="K6" s="9" t="s">
        <v>18</v>
      </c>
    </row>
    <row r="7" ht="20.1" customHeight="1" spans="1:11">
      <c r="A7" s="9" t="s">
        <v>19</v>
      </c>
      <c r="B7" s="72"/>
      <c r="C7" s="9" t="s">
        <v>20</v>
      </c>
      <c r="D7" s="26"/>
      <c r="E7" s="36">
        <v>2485</v>
      </c>
      <c r="F7" s="36">
        <v>2482</v>
      </c>
      <c r="G7" s="36">
        <v>2658</v>
      </c>
      <c r="H7" s="36">
        <v>2649</v>
      </c>
      <c r="I7" s="36">
        <v>2649</v>
      </c>
      <c r="J7" s="36">
        <v>2586</v>
      </c>
      <c r="K7" s="9" t="s">
        <v>18</v>
      </c>
    </row>
    <row r="8" ht="20.1" customHeight="1" spans="1:11">
      <c r="A8" s="9" t="s">
        <v>21</v>
      </c>
      <c r="B8" s="72"/>
      <c r="C8" s="9" t="s">
        <v>22</v>
      </c>
      <c r="D8" s="9" t="s">
        <v>23</v>
      </c>
      <c r="E8" s="36">
        <v>49</v>
      </c>
      <c r="F8" s="36">
        <v>49</v>
      </c>
      <c r="G8" s="36">
        <v>49</v>
      </c>
      <c r="H8" s="36">
        <v>49</v>
      </c>
      <c r="I8" s="36">
        <v>49</v>
      </c>
      <c r="J8" s="36">
        <v>49</v>
      </c>
      <c r="K8" s="9" t="s">
        <v>18</v>
      </c>
    </row>
    <row r="9" ht="20.1" customHeight="1" spans="1:11">
      <c r="A9" s="9" t="s">
        <v>24</v>
      </c>
      <c r="B9" s="72"/>
      <c r="C9" s="9"/>
      <c r="D9" s="9" t="s">
        <v>25</v>
      </c>
      <c r="E9" s="36">
        <v>252</v>
      </c>
      <c r="F9" s="36">
        <v>249</v>
      </c>
      <c r="G9" s="36">
        <v>249</v>
      </c>
      <c r="H9" s="36">
        <v>249</v>
      </c>
      <c r="I9" s="36">
        <v>249</v>
      </c>
      <c r="J9" s="36">
        <v>249</v>
      </c>
      <c r="K9" s="9" t="s">
        <v>18</v>
      </c>
    </row>
    <row r="10" ht="20.1" customHeight="1" spans="1:11">
      <c r="A10" s="9" t="s">
        <v>26</v>
      </c>
      <c r="B10" s="72"/>
      <c r="C10" s="9"/>
      <c r="D10" s="9" t="s">
        <v>27</v>
      </c>
      <c r="E10" s="36">
        <v>2139</v>
      </c>
      <c r="F10" s="36">
        <v>2139</v>
      </c>
      <c r="G10" s="36">
        <v>2315</v>
      </c>
      <c r="H10" s="36">
        <v>2306</v>
      </c>
      <c r="I10" s="36">
        <v>2306</v>
      </c>
      <c r="J10" s="36">
        <v>2243</v>
      </c>
      <c r="K10" s="9" t="s">
        <v>18</v>
      </c>
    </row>
    <row r="11" ht="20.1" customHeight="1" spans="1:11">
      <c r="A11" s="9" t="s">
        <v>28</v>
      </c>
      <c r="B11" s="72"/>
      <c r="C11" s="9"/>
      <c r="D11" s="9" t="s">
        <v>29</v>
      </c>
      <c r="E11" s="36">
        <v>45</v>
      </c>
      <c r="F11" s="36">
        <v>45</v>
      </c>
      <c r="G11" s="36">
        <v>45</v>
      </c>
      <c r="H11" s="36">
        <v>45</v>
      </c>
      <c r="I11" s="36">
        <v>45</v>
      </c>
      <c r="J11" s="36">
        <v>45</v>
      </c>
      <c r="K11" s="9" t="s">
        <v>18</v>
      </c>
    </row>
    <row r="12" ht="20.1" customHeight="1" spans="1:11">
      <c r="A12" s="9" t="s">
        <v>30</v>
      </c>
      <c r="B12" s="72"/>
      <c r="C12" s="9" t="s">
        <v>31</v>
      </c>
      <c r="D12" s="26"/>
      <c r="E12" s="36">
        <v>2062</v>
      </c>
      <c r="F12" s="36">
        <v>2062</v>
      </c>
      <c r="G12" s="36">
        <v>2085</v>
      </c>
      <c r="H12" s="36">
        <v>2107</v>
      </c>
      <c r="I12" s="36">
        <v>2103</v>
      </c>
      <c r="J12" s="36">
        <v>2081</v>
      </c>
      <c r="K12" s="9" t="s">
        <v>18</v>
      </c>
    </row>
    <row r="13" ht="20.1" customHeight="1" spans="1:11">
      <c r="A13" s="9" t="s">
        <v>32</v>
      </c>
      <c r="B13" s="7"/>
      <c r="C13" s="9" t="s">
        <v>33</v>
      </c>
      <c r="D13" s="26"/>
      <c r="E13" s="36">
        <v>91032</v>
      </c>
      <c r="F13" s="36">
        <v>91032</v>
      </c>
      <c r="G13" s="36">
        <v>91361</v>
      </c>
      <c r="H13" s="36">
        <v>92496</v>
      </c>
      <c r="I13" s="36">
        <v>92158</v>
      </c>
      <c r="J13" s="36">
        <v>88488</v>
      </c>
      <c r="K13" s="9" t="s">
        <v>18</v>
      </c>
    </row>
    <row r="14" ht="20.1" customHeight="1" spans="1:11">
      <c r="A14" s="9" t="s">
        <v>34</v>
      </c>
      <c r="B14" s="70" t="s">
        <v>35</v>
      </c>
      <c r="C14" s="9" t="s">
        <v>36</v>
      </c>
      <c r="D14" s="26"/>
      <c r="E14" s="36">
        <v>751</v>
      </c>
      <c r="F14" s="36">
        <v>625</v>
      </c>
      <c r="G14" s="36">
        <v>786</v>
      </c>
      <c r="H14" s="36">
        <v>874</v>
      </c>
      <c r="I14" s="36">
        <v>766</v>
      </c>
      <c r="J14" s="36">
        <v>790</v>
      </c>
      <c r="K14" s="76">
        <f>SUM(E14:J14)/6</f>
        <v>765.333333333333</v>
      </c>
    </row>
    <row r="15" ht="20.1" customHeight="1" spans="1:11">
      <c r="A15" s="9" t="s">
        <v>37</v>
      </c>
      <c r="B15" s="72"/>
      <c r="C15" s="8" t="s">
        <v>38</v>
      </c>
      <c r="D15" s="26"/>
      <c r="E15" s="36">
        <v>975760</v>
      </c>
      <c r="F15" s="36">
        <v>779105</v>
      </c>
      <c r="G15" s="36">
        <v>1018692</v>
      </c>
      <c r="H15" s="36">
        <v>1111910</v>
      </c>
      <c r="I15" s="36">
        <v>1141811</v>
      </c>
      <c r="J15" s="36">
        <v>1056711</v>
      </c>
      <c r="K15" s="76">
        <f>SUM(E15:J15)</f>
        <v>6083989</v>
      </c>
    </row>
    <row r="16" ht="20.1" customHeight="1" spans="1:11">
      <c r="A16" s="9" t="s">
        <v>39</v>
      </c>
      <c r="B16" s="72"/>
      <c r="C16" s="9" t="s">
        <v>22</v>
      </c>
      <c r="D16" s="9" t="s">
        <v>40</v>
      </c>
      <c r="E16" s="36">
        <v>98871</v>
      </c>
      <c r="F16" s="36">
        <v>76870</v>
      </c>
      <c r="G16" s="36">
        <v>99300</v>
      </c>
      <c r="H16" s="36">
        <v>100874</v>
      </c>
      <c r="I16" s="36">
        <v>99478</v>
      </c>
      <c r="J16" s="36">
        <v>97232</v>
      </c>
      <c r="K16" s="76">
        <f t="shared" ref="K16:K22" si="0">SUM(E16:J16)</f>
        <v>572625</v>
      </c>
    </row>
    <row r="17" ht="20.1" customHeight="1" spans="1:11">
      <c r="A17" s="9" t="s">
        <v>41</v>
      </c>
      <c r="B17" s="72"/>
      <c r="C17" s="9"/>
      <c r="D17" s="9" t="s">
        <v>42</v>
      </c>
      <c r="E17" s="36">
        <v>859616</v>
      </c>
      <c r="F17" s="36">
        <v>685505</v>
      </c>
      <c r="G17" s="36">
        <v>901101</v>
      </c>
      <c r="H17" s="36">
        <v>988540</v>
      </c>
      <c r="I17" s="36">
        <v>1025905</v>
      </c>
      <c r="J17" s="36">
        <v>944184</v>
      </c>
      <c r="K17" s="76">
        <f t="shared" si="0"/>
        <v>5404851</v>
      </c>
    </row>
    <row r="18" ht="20.1" customHeight="1" spans="1:11">
      <c r="A18" s="9" t="s">
        <v>43</v>
      </c>
      <c r="B18" s="72"/>
      <c r="C18" s="9"/>
      <c r="D18" s="9" t="s">
        <v>44</v>
      </c>
      <c r="E18" s="36">
        <v>17273</v>
      </c>
      <c r="F18" s="36">
        <v>16730</v>
      </c>
      <c r="G18" s="36">
        <v>18291</v>
      </c>
      <c r="H18" s="36">
        <v>22496</v>
      </c>
      <c r="I18" s="36">
        <v>16428</v>
      </c>
      <c r="J18" s="36">
        <v>15295</v>
      </c>
      <c r="K18" s="76">
        <f t="shared" si="0"/>
        <v>106513</v>
      </c>
    </row>
    <row r="19" ht="20.1" customHeight="1" spans="1:11">
      <c r="A19" s="9" t="s">
        <v>45</v>
      </c>
      <c r="B19" s="72"/>
      <c r="C19" s="9" t="s">
        <v>46</v>
      </c>
      <c r="D19" s="9"/>
      <c r="E19" s="73">
        <f t="shared" ref="E19:E22" si="1">E15/31</f>
        <v>31476.1290322581</v>
      </c>
      <c r="F19" s="73">
        <f t="shared" ref="F19:F22" si="2">F15/28</f>
        <v>27825.1785714286</v>
      </c>
      <c r="G19" s="73">
        <f t="shared" ref="G19:G22" si="3">G15/31</f>
        <v>32861.0322580645</v>
      </c>
      <c r="H19" s="73">
        <f t="shared" ref="H19:H22" si="4">H15/30</f>
        <v>37063.6666666667</v>
      </c>
      <c r="I19" s="73">
        <f t="shared" ref="I19:I22" si="5">I15/31</f>
        <v>36832.6129032258</v>
      </c>
      <c r="J19" s="73">
        <f t="shared" ref="J19:J22" si="6">J15/30</f>
        <v>35223.7</v>
      </c>
      <c r="K19" s="76">
        <f>K15/181</f>
        <v>33613.1988950276</v>
      </c>
    </row>
    <row r="20" ht="20.1" customHeight="1" spans="1:11">
      <c r="A20" s="9" t="s">
        <v>47</v>
      </c>
      <c r="B20" s="72"/>
      <c r="C20" s="9" t="s">
        <v>22</v>
      </c>
      <c r="D20" s="9" t="s">
        <v>40</v>
      </c>
      <c r="E20" s="73">
        <f t="shared" si="1"/>
        <v>3189.38709677419</v>
      </c>
      <c r="F20" s="73">
        <f t="shared" si="2"/>
        <v>2745.35714285714</v>
      </c>
      <c r="G20" s="73">
        <f t="shared" si="3"/>
        <v>3203.22580645161</v>
      </c>
      <c r="H20" s="73">
        <f t="shared" si="4"/>
        <v>3362.46666666667</v>
      </c>
      <c r="I20" s="73">
        <f t="shared" si="5"/>
        <v>3208.96774193548</v>
      </c>
      <c r="J20" s="73">
        <f t="shared" si="6"/>
        <v>3241.06666666667</v>
      </c>
      <c r="K20" s="76">
        <f>K16/181</f>
        <v>3163.67403314917</v>
      </c>
    </row>
    <row r="21" ht="20.1" customHeight="1" spans="1:11">
      <c r="A21" s="9" t="s">
        <v>48</v>
      </c>
      <c r="B21" s="72"/>
      <c r="C21" s="9"/>
      <c r="D21" s="9" t="s">
        <v>42</v>
      </c>
      <c r="E21" s="73">
        <f t="shared" si="1"/>
        <v>27729.5483870968</v>
      </c>
      <c r="F21" s="73">
        <f t="shared" si="2"/>
        <v>24482.3214285714</v>
      </c>
      <c r="G21" s="73">
        <f t="shared" si="3"/>
        <v>29067.7741935484</v>
      </c>
      <c r="H21" s="73">
        <f t="shared" si="4"/>
        <v>32951.3333333333</v>
      </c>
      <c r="I21" s="73">
        <f t="shared" si="5"/>
        <v>33093.7096774194</v>
      </c>
      <c r="J21" s="73">
        <f t="shared" si="6"/>
        <v>31472.8</v>
      </c>
      <c r="K21" s="76">
        <f>K17/181</f>
        <v>29861.0552486188</v>
      </c>
    </row>
    <row r="22" ht="20.1" customHeight="1" spans="1:11">
      <c r="A22" s="9" t="s">
        <v>49</v>
      </c>
      <c r="B22" s="7"/>
      <c r="C22" s="9"/>
      <c r="D22" s="9" t="s">
        <v>44</v>
      </c>
      <c r="E22" s="73">
        <f t="shared" si="1"/>
        <v>557.193548387097</v>
      </c>
      <c r="F22" s="73">
        <f t="shared" si="2"/>
        <v>597.5</v>
      </c>
      <c r="G22" s="73">
        <f t="shared" si="3"/>
        <v>590.032258064516</v>
      </c>
      <c r="H22" s="73">
        <f t="shared" si="4"/>
        <v>749.866666666667</v>
      </c>
      <c r="I22" s="73">
        <f t="shared" si="5"/>
        <v>529.935483870968</v>
      </c>
      <c r="J22" s="73">
        <f t="shared" si="6"/>
        <v>509.833333333333</v>
      </c>
      <c r="K22" s="76">
        <f>K18/181</f>
        <v>588.469613259669</v>
      </c>
    </row>
    <row r="23" ht="20.1" customHeight="1" spans="1:11">
      <c r="A23" s="9" t="s">
        <v>50</v>
      </c>
      <c r="B23" s="70" t="s">
        <v>51</v>
      </c>
      <c r="C23" s="8" t="s">
        <v>52</v>
      </c>
      <c r="D23" s="26"/>
      <c r="E23" s="74">
        <v>0.8298</v>
      </c>
      <c r="F23" s="74">
        <v>0.8308</v>
      </c>
      <c r="G23" s="74">
        <v>0.7844</v>
      </c>
      <c r="H23" s="66">
        <v>0.7954</v>
      </c>
      <c r="I23" s="74">
        <v>0.7939</v>
      </c>
      <c r="J23" s="66">
        <v>0.8047</v>
      </c>
      <c r="K23" s="77">
        <f>SUM(E23:J23)/6</f>
        <v>0.8065</v>
      </c>
    </row>
    <row r="24" ht="20.1" customHeight="1" spans="1:11">
      <c r="A24" s="9" t="s">
        <v>53</v>
      </c>
      <c r="B24" s="72"/>
      <c r="C24" s="9" t="s">
        <v>54</v>
      </c>
      <c r="D24" s="26"/>
      <c r="E24" s="74">
        <v>0.364044616876819</v>
      </c>
      <c r="F24" s="74">
        <v>0.303006789524733</v>
      </c>
      <c r="G24" s="74">
        <v>0.376800959232614</v>
      </c>
      <c r="H24" s="75">
        <v>0.414579971523493</v>
      </c>
      <c r="I24" s="74">
        <v>0.364075130765573</v>
      </c>
      <c r="J24" s="75">
        <v>0.379836617011052</v>
      </c>
      <c r="K24" s="77">
        <f>SUM(E24:J24)/6</f>
        <v>0.367057347489047</v>
      </c>
    </row>
    <row r="25" ht="20.1" customHeight="1" spans="1:11">
      <c r="A25" s="9" t="s">
        <v>55</v>
      </c>
      <c r="B25" s="7"/>
      <c r="C25" s="9" t="s">
        <v>56</v>
      </c>
      <c r="D25" s="26"/>
      <c r="E25" s="75">
        <v>0.345769938398124</v>
      </c>
      <c r="F25" s="75">
        <v>0.305663706953913</v>
      </c>
      <c r="G25" s="75">
        <v>0.359683368812344</v>
      </c>
      <c r="H25" s="75">
        <v>0.400705616098714</v>
      </c>
      <c r="I25" s="75">
        <v>0.41299037160818</v>
      </c>
      <c r="J25" s="75">
        <v>0.398061884097279</v>
      </c>
      <c r="K25" s="77">
        <f>SUM(E25:J25)/6</f>
        <v>0.370479147661426</v>
      </c>
    </row>
  </sheetData>
  <mergeCells count="10">
    <mergeCell ref="A2:K2"/>
    <mergeCell ref="A3:K3"/>
    <mergeCell ref="E4:K4"/>
    <mergeCell ref="A4:A5"/>
    <mergeCell ref="B4:B5"/>
    <mergeCell ref="B6:B13"/>
    <mergeCell ref="B14:B22"/>
    <mergeCell ref="B23:B25"/>
    <mergeCell ref="C4:C5"/>
    <mergeCell ref="D4:D5"/>
  </mergeCells>
  <printOptions horizontalCentered="1"/>
  <pageMargins left="0.236111111111111" right="0.748031496062992" top="0.590551181102362" bottom="0.590551181102362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opLeftCell="A15" workbookViewId="0">
      <selection activeCell="D42" sqref="D42:I42"/>
    </sheetView>
  </sheetViews>
  <sheetFormatPr defaultColWidth="9" defaultRowHeight="13.5"/>
  <cols>
    <col min="1" max="1" width="6" customWidth="1"/>
    <col min="2" max="2" width="12" customWidth="1"/>
    <col min="3" max="3" width="10.875" customWidth="1"/>
    <col min="4" max="10" width="10.625" customWidth="1"/>
    <col min="11" max="11" width="13.5" customWidth="1"/>
    <col min="12" max="12" width="12.5" customWidth="1"/>
  </cols>
  <sheetData>
    <row r="1" spans="1:1">
      <c r="A1" t="s">
        <v>57</v>
      </c>
    </row>
    <row r="2" ht="22.5" spans="1:12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0.1" customHeight="1" spans="1:12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0.1" customHeight="1" spans="1:12">
      <c r="A4" s="4" t="s">
        <v>3</v>
      </c>
      <c r="B4" s="4" t="s">
        <v>4</v>
      </c>
      <c r="C4" s="4" t="s">
        <v>5</v>
      </c>
      <c r="D4" s="58" t="s">
        <v>59</v>
      </c>
      <c r="E4" s="59"/>
      <c r="F4" s="59"/>
      <c r="G4" s="59"/>
      <c r="H4" s="59"/>
      <c r="I4" s="59"/>
      <c r="J4" s="65"/>
      <c r="K4" s="4" t="s">
        <v>60</v>
      </c>
      <c r="L4" s="4" t="s">
        <v>61</v>
      </c>
    </row>
    <row r="5" ht="20.1" customHeight="1" spans="1:12">
      <c r="A5" s="7"/>
      <c r="B5" s="7"/>
      <c r="C5" s="7"/>
      <c r="D5" s="60" t="s">
        <v>8</v>
      </c>
      <c r="E5" s="60" t="s">
        <v>9</v>
      </c>
      <c r="F5" s="60" t="s">
        <v>10</v>
      </c>
      <c r="G5" s="60" t="s">
        <v>11</v>
      </c>
      <c r="H5" s="60" t="s">
        <v>12</v>
      </c>
      <c r="I5" s="60" t="s">
        <v>13</v>
      </c>
      <c r="J5" s="60" t="s">
        <v>14</v>
      </c>
      <c r="K5" s="7"/>
      <c r="L5" s="7"/>
    </row>
    <row r="6" ht="18" customHeight="1" spans="1:12">
      <c r="A6" s="9" t="s">
        <v>62</v>
      </c>
      <c r="B6" s="10" t="s">
        <v>63</v>
      </c>
      <c r="C6" s="26"/>
      <c r="D6" s="36">
        <v>949518</v>
      </c>
      <c r="E6" s="36">
        <v>724164</v>
      </c>
      <c r="F6" s="36">
        <v>978726</v>
      </c>
      <c r="G6" s="36">
        <v>1072970</v>
      </c>
      <c r="H6" s="36">
        <v>1111929</v>
      </c>
      <c r="I6" s="36">
        <v>1027709</v>
      </c>
      <c r="J6" s="9">
        <f>SUM(D6:I6)</f>
        <v>5865016</v>
      </c>
      <c r="K6" s="66">
        <f>J6/6083989</f>
        <v>0.964008317569279</v>
      </c>
      <c r="L6" s="26"/>
    </row>
    <row r="7" ht="18" customHeight="1" spans="1:12">
      <c r="A7" s="9" t="s">
        <v>64</v>
      </c>
      <c r="B7" s="10" t="s">
        <v>22</v>
      </c>
      <c r="C7" s="9" t="s">
        <v>65</v>
      </c>
      <c r="D7" s="36">
        <v>69106</v>
      </c>
      <c r="E7" s="36">
        <v>61282</v>
      </c>
      <c r="F7" s="36">
        <v>80226</v>
      </c>
      <c r="G7" s="36">
        <v>91094</v>
      </c>
      <c r="H7" s="36">
        <v>80901</v>
      </c>
      <c r="I7" s="36">
        <v>69694</v>
      </c>
      <c r="J7" s="9">
        <f t="shared" ref="J7:J42" si="0">SUM(D7:I7)</f>
        <v>452303</v>
      </c>
      <c r="K7" s="66">
        <f t="shared" ref="K7:K42" si="1">J7/6083989</f>
        <v>0.0743431653147302</v>
      </c>
      <c r="L7" s="67" t="s">
        <v>66</v>
      </c>
    </row>
    <row r="8" ht="18" customHeight="1" spans="1:12">
      <c r="A8" s="9" t="s">
        <v>67</v>
      </c>
      <c r="B8" s="10"/>
      <c r="C8" s="9" t="s">
        <v>68</v>
      </c>
      <c r="D8" s="36">
        <v>134773</v>
      </c>
      <c r="E8" s="36">
        <v>91757</v>
      </c>
      <c r="F8" s="36">
        <v>134222</v>
      </c>
      <c r="G8" s="36">
        <v>166827</v>
      </c>
      <c r="H8" s="36">
        <v>138309</v>
      </c>
      <c r="I8" s="36">
        <v>128145</v>
      </c>
      <c r="J8" s="9">
        <f t="shared" si="0"/>
        <v>794033</v>
      </c>
      <c r="K8" s="66">
        <f t="shared" si="1"/>
        <v>0.130511905922249</v>
      </c>
      <c r="L8" s="68"/>
    </row>
    <row r="9" ht="18" customHeight="1" spans="1:12">
      <c r="A9" s="9" t="s">
        <v>69</v>
      </c>
      <c r="B9" s="10"/>
      <c r="C9" s="9" t="s">
        <v>70</v>
      </c>
      <c r="D9" s="36">
        <v>28624</v>
      </c>
      <c r="E9" s="36">
        <v>19603</v>
      </c>
      <c r="F9" s="36">
        <v>25384</v>
      </c>
      <c r="G9" s="36">
        <v>28236</v>
      </c>
      <c r="H9" s="36">
        <v>37832</v>
      </c>
      <c r="I9" s="36">
        <v>20094</v>
      </c>
      <c r="J9" s="9">
        <f t="shared" si="0"/>
        <v>159773</v>
      </c>
      <c r="K9" s="66">
        <f t="shared" si="1"/>
        <v>0.0262612243381768</v>
      </c>
      <c r="L9" s="68"/>
    </row>
    <row r="10" ht="18" customHeight="1" spans="1:12">
      <c r="A10" s="9" t="s">
        <v>71</v>
      </c>
      <c r="B10" s="10"/>
      <c r="C10" s="9" t="s">
        <v>72</v>
      </c>
      <c r="D10" s="36">
        <v>9247</v>
      </c>
      <c r="E10" s="36">
        <v>7869</v>
      </c>
      <c r="F10" s="36">
        <v>11918</v>
      </c>
      <c r="G10" s="36">
        <v>11937</v>
      </c>
      <c r="H10" s="36">
        <v>10173</v>
      </c>
      <c r="I10" s="36">
        <v>8668</v>
      </c>
      <c r="J10" s="9">
        <f t="shared" si="0"/>
        <v>59812</v>
      </c>
      <c r="K10" s="66">
        <f t="shared" si="1"/>
        <v>0.00983104999039282</v>
      </c>
      <c r="L10" s="68"/>
    </row>
    <row r="11" ht="18" customHeight="1" spans="1:12">
      <c r="A11" s="9" t="s">
        <v>73</v>
      </c>
      <c r="B11" s="10"/>
      <c r="C11" s="9" t="s">
        <v>74</v>
      </c>
      <c r="D11" s="36">
        <v>14348</v>
      </c>
      <c r="E11" s="36">
        <v>7190</v>
      </c>
      <c r="F11" s="36">
        <v>15014</v>
      </c>
      <c r="G11" s="36">
        <v>20587</v>
      </c>
      <c r="H11" s="36">
        <v>16995</v>
      </c>
      <c r="I11" s="36">
        <v>16685</v>
      </c>
      <c r="J11" s="9">
        <f t="shared" si="0"/>
        <v>90819</v>
      </c>
      <c r="K11" s="66">
        <f t="shared" si="1"/>
        <v>0.014927541782209</v>
      </c>
      <c r="L11" s="68"/>
    </row>
    <row r="12" ht="18" customHeight="1" spans="1:12">
      <c r="A12" s="9" t="s">
        <v>75</v>
      </c>
      <c r="B12" s="10"/>
      <c r="C12" s="9" t="s">
        <v>76</v>
      </c>
      <c r="D12" s="36">
        <v>9051</v>
      </c>
      <c r="E12" s="36">
        <v>7026</v>
      </c>
      <c r="F12" s="36">
        <v>14678</v>
      </c>
      <c r="G12" s="36">
        <v>7563</v>
      </c>
      <c r="H12" s="36">
        <v>9482</v>
      </c>
      <c r="I12" s="36">
        <v>7994</v>
      </c>
      <c r="J12" s="9">
        <f t="shared" si="0"/>
        <v>55794</v>
      </c>
      <c r="K12" s="66">
        <f t="shared" si="1"/>
        <v>0.00917062802053061</v>
      </c>
      <c r="L12" s="68"/>
    </row>
    <row r="13" ht="18" customHeight="1" spans="1:12">
      <c r="A13" s="9" t="s">
        <v>77</v>
      </c>
      <c r="B13" s="10"/>
      <c r="C13" s="9" t="s">
        <v>78</v>
      </c>
      <c r="D13" s="36">
        <v>2585</v>
      </c>
      <c r="E13" s="36">
        <v>7486</v>
      </c>
      <c r="F13" s="36">
        <v>6151</v>
      </c>
      <c r="G13" s="36">
        <v>5237</v>
      </c>
      <c r="H13" s="36">
        <v>3303</v>
      </c>
      <c r="I13" s="36">
        <v>3785</v>
      </c>
      <c r="J13" s="9">
        <f t="shared" si="0"/>
        <v>28547</v>
      </c>
      <c r="K13" s="66">
        <f t="shared" si="1"/>
        <v>0.0046921518102679</v>
      </c>
      <c r="L13" s="68"/>
    </row>
    <row r="14" ht="18" customHeight="1" spans="1:12">
      <c r="A14" s="9" t="s">
        <v>79</v>
      </c>
      <c r="B14" s="10"/>
      <c r="C14" s="9" t="s">
        <v>80</v>
      </c>
      <c r="D14" s="36">
        <v>7098</v>
      </c>
      <c r="E14" s="36">
        <v>4997</v>
      </c>
      <c r="F14" s="36">
        <v>7361</v>
      </c>
      <c r="G14" s="36">
        <v>11072</v>
      </c>
      <c r="H14" s="36">
        <v>10757</v>
      </c>
      <c r="I14" s="36">
        <v>8852</v>
      </c>
      <c r="J14" s="9">
        <f t="shared" si="0"/>
        <v>50137</v>
      </c>
      <c r="K14" s="66">
        <f t="shared" si="1"/>
        <v>0.0082408104288157</v>
      </c>
      <c r="L14" s="68"/>
    </row>
    <row r="15" ht="18" customHeight="1" spans="1:12">
      <c r="A15" s="9" t="s">
        <v>81</v>
      </c>
      <c r="B15" s="10"/>
      <c r="C15" s="9" t="s">
        <v>82</v>
      </c>
      <c r="D15" s="36">
        <v>10275</v>
      </c>
      <c r="E15" s="36">
        <v>6898</v>
      </c>
      <c r="F15" s="36">
        <v>12323</v>
      </c>
      <c r="G15" s="36">
        <v>10741</v>
      </c>
      <c r="H15" s="36">
        <v>11797</v>
      </c>
      <c r="I15" s="36">
        <v>11667</v>
      </c>
      <c r="J15" s="9">
        <f t="shared" si="0"/>
        <v>63701</v>
      </c>
      <c r="K15" s="66">
        <f t="shared" si="1"/>
        <v>0.0104702687661007</v>
      </c>
      <c r="L15" s="68"/>
    </row>
    <row r="16" ht="18" customHeight="1" spans="1:12">
      <c r="A16" s="9" t="s">
        <v>83</v>
      </c>
      <c r="B16" s="10"/>
      <c r="C16" s="9" t="s">
        <v>84</v>
      </c>
      <c r="D16" s="36">
        <v>2167</v>
      </c>
      <c r="E16" s="36">
        <v>7579</v>
      </c>
      <c r="F16" s="36">
        <v>3736</v>
      </c>
      <c r="G16" s="36">
        <v>3919</v>
      </c>
      <c r="H16" s="36">
        <v>3676</v>
      </c>
      <c r="I16" s="36">
        <v>3041</v>
      </c>
      <c r="J16" s="9">
        <f t="shared" si="0"/>
        <v>24118</v>
      </c>
      <c r="K16" s="66">
        <f t="shared" si="1"/>
        <v>0.00396417547763482</v>
      </c>
      <c r="L16" s="68"/>
    </row>
    <row r="17" ht="18" customHeight="1" spans="1:12">
      <c r="A17" s="9" t="s">
        <v>85</v>
      </c>
      <c r="B17" s="10"/>
      <c r="C17" s="9" t="s">
        <v>86</v>
      </c>
      <c r="D17" s="36">
        <v>26034</v>
      </c>
      <c r="E17" s="36">
        <v>22179</v>
      </c>
      <c r="F17" s="36">
        <v>31940</v>
      </c>
      <c r="G17" s="36">
        <v>38478</v>
      </c>
      <c r="H17" s="36">
        <v>39165</v>
      </c>
      <c r="I17" s="36">
        <v>29806</v>
      </c>
      <c r="J17" s="9">
        <f t="shared" si="0"/>
        <v>187602</v>
      </c>
      <c r="K17" s="66">
        <f t="shared" si="1"/>
        <v>0.0308353614709034</v>
      </c>
      <c r="L17" s="68"/>
    </row>
    <row r="18" ht="18" customHeight="1" spans="1:12">
      <c r="A18" s="9" t="s">
        <v>87</v>
      </c>
      <c r="B18" s="10"/>
      <c r="C18" s="9" t="s">
        <v>88</v>
      </c>
      <c r="D18" s="36">
        <v>2001</v>
      </c>
      <c r="E18" s="36">
        <v>5598</v>
      </c>
      <c r="F18" s="36">
        <v>3260</v>
      </c>
      <c r="G18" s="36">
        <v>1492</v>
      </c>
      <c r="H18" s="36">
        <v>1719</v>
      </c>
      <c r="I18" s="36">
        <v>1896</v>
      </c>
      <c r="J18" s="9">
        <f t="shared" si="0"/>
        <v>15966</v>
      </c>
      <c r="K18" s="66">
        <f t="shared" si="1"/>
        <v>0.0026242650997561</v>
      </c>
      <c r="L18" s="68"/>
    </row>
    <row r="19" ht="18" customHeight="1" spans="1:12">
      <c r="A19" s="9" t="s">
        <v>89</v>
      </c>
      <c r="B19" s="10"/>
      <c r="C19" s="9" t="s">
        <v>90</v>
      </c>
      <c r="D19" s="36">
        <v>5551</v>
      </c>
      <c r="E19" s="36">
        <v>4600</v>
      </c>
      <c r="F19" s="36">
        <v>4484</v>
      </c>
      <c r="G19" s="36">
        <v>4522</v>
      </c>
      <c r="H19" s="36">
        <v>6361</v>
      </c>
      <c r="I19" s="36">
        <v>4804</v>
      </c>
      <c r="J19" s="9">
        <f t="shared" si="0"/>
        <v>30322</v>
      </c>
      <c r="K19" s="66">
        <f t="shared" si="1"/>
        <v>0.00498390118719807</v>
      </c>
      <c r="L19" s="68"/>
    </row>
    <row r="20" ht="18" customHeight="1" spans="1:12">
      <c r="A20" s="9" t="s">
        <v>91</v>
      </c>
      <c r="B20" s="10"/>
      <c r="C20" s="9" t="s">
        <v>92</v>
      </c>
      <c r="D20" s="36">
        <v>7582</v>
      </c>
      <c r="E20" s="36">
        <v>4771</v>
      </c>
      <c r="F20" s="36">
        <v>10289</v>
      </c>
      <c r="G20" s="36">
        <v>11614</v>
      </c>
      <c r="H20" s="36">
        <v>8209</v>
      </c>
      <c r="I20" s="36">
        <v>7489</v>
      </c>
      <c r="J20" s="9">
        <f t="shared" si="0"/>
        <v>49954</v>
      </c>
      <c r="K20" s="66">
        <f t="shared" si="1"/>
        <v>0.00821073147896881</v>
      </c>
      <c r="L20" s="68"/>
    </row>
    <row r="21" ht="18" customHeight="1" spans="1:12">
      <c r="A21" s="9" t="s">
        <v>93</v>
      </c>
      <c r="B21" s="10"/>
      <c r="C21" s="9" t="s">
        <v>94</v>
      </c>
      <c r="D21" s="36">
        <v>1061</v>
      </c>
      <c r="E21" s="36">
        <v>1316</v>
      </c>
      <c r="F21" s="36">
        <v>3898</v>
      </c>
      <c r="G21" s="36">
        <v>3446</v>
      </c>
      <c r="H21" s="36">
        <v>3535</v>
      </c>
      <c r="I21" s="36">
        <v>2436</v>
      </c>
      <c r="J21" s="9">
        <f t="shared" si="0"/>
        <v>15692</v>
      </c>
      <c r="K21" s="66">
        <f t="shared" si="1"/>
        <v>0.00257922885790885</v>
      </c>
      <c r="L21" s="68"/>
    </row>
    <row r="22" ht="18" customHeight="1" spans="1:12">
      <c r="A22" s="9" t="s">
        <v>95</v>
      </c>
      <c r="B22" s="10"/>
      <c r="C22" s="9" t="s">
        <v>96</v>
      </c>
      <c r="D22" s="36">
        <v>7349</v>
      </c>
      <c r="E22" s="36">
        <v>4149</v>
      </c>
      <c r="F22" s="36">
        <v>10723</v>
      </c>
      <c r="G22" s="36">
        <v>12388</v>
      </c>
      <c r="H22" s="36">
        <v>17876</v>
      </c>
      <c r="I22" s="36">
        <v>14253</v>
      </c>
      <c r="J22" s="9">
        <f t="shared" si="0"/>
        <v>66738</v>
      </c>
      <c r="K22" s="66">
        <f t="shared" si="1"/>
        <v>0.010969447840882</v>
      </c>
      <c r="L22" s="68"/>
    </row>
    <row r="23" ht="18" customHeight="1" spans="1:12">
      <c r="A23" s="9" t="s">
        <v>97</v>
      </c>
      <c r="B23" s="10"/>
      <c r="C23" s="9" t="s">
        <v>98</v>
      </c>
      <c r="D23" s="36">
        <v>592579</v>
      </c>
      <c r="E23" s="36">
        <v>433703</v>
      </c>
      <c r="F23" s="36">
        <v>578422</v>
      </c>
      <c r="G23" s="36">
        <v>618026</v>
      </c>
      <c r="H23" s="36">
        <v>686265</v>
      </c>
      <c r="I23" s="36">
        <v>669362</v>
      </c>
      <c r="J23" s="9">
        <f t="shared" si="0"/>
        <v>3578357</v>
      </c>
      <c r="K23" s="66">
        <f t="shared" si="1"/>
        <v>0.588159676159835</v>
      </c>
      <c r="L23" s="68"/>
    </row>
    <row r="24" ht="18" customHeight="1" spans="1:12">
      <c r="A24" s="9" t="s">
        <v>99</v>
      </c>
      <c r="B24" s="10"/>
      <c r="C24" s="9" t="s">
        <v>100</v>
      </c>
      <c r="D24" s="36">
        <v>7995</v>
      </c>
      <c r="E24" s="36">
        <v>6760</v>
      </c>
      <c r="F24" s="36">
        <v>9181</v>
      </c>
      <c r="G24" s="36">
        <v>9235</v>
      </c>
      <c r="H24" s="36">
        <v>9991</v>
      </c>
      <c r="I24" s="36">
        <v>7256</v>
      </c>
      <c r="J24" s="9">
        <f t="shared" si="0"/>
        <v>50418</v>
      </c>
      <c r="K24" s="66">
        <f t="shared" si="1"/>
        <v>0.00828699723158605</v>
      </c>
      <c r="L24" s="68"/>
    </row>
    <row r="25" ht="18" customHeight="1" spans="1:12">
      <c r="A25" s="9" t="s">
        <v>101</v>
      </c>
      <c r="B25" s="10"/>
      <c r="C25" s="9" t="s">
        <v>102</v>
      </c>
      <c r="D25" s="36">
        <v>7698</v>
      </c>
      <c r="E25" s="36">
        <v>13418</v>
      </c>
      <c r="F25" s="36">
        <v>9894</v>
      </c>
      <c r="G25" s="36">
        <v>10549</v>
      </c>
      <c r="H25" s="36">
        <v>9664</v>
      </c>
      <c r="I25" s="36">
        <v>6222</v>
      </c>
      <c r="J25" s="9">
        <f t="shared" si="0"/>
        <v>57445</v>
      </c>
      <c r="K25" s="66">
        <f t="shared" si="1"/>
        <v>0.0094419960325372</v>
      </c>
      <c r="L25" s="68"/>
    </row>
    <row r="26" ht="18" customHeight="1" spans="1:12">
      <c r="A26" s="9" t="s">
        <v>103</v>
      </c>
      <c r="B26" s="10"/>
      <c r="C26" s="9" t="s">
        <v>104</v>
      </c>
      <c r="D26" s="36">
        <v>3145</v>
      </c>
      <c r="E26" s="36">
        <v>3904</v>
      </c>
      <c r="F26" s="36">
        <v>3203</v>
      </c>
      <c r="G26" s="36">
        <v>3543</v>
      </c>
      <c r="H26" s="36">
        <v>3731</v>
      </c>
      <c r="I26" s="36">
        <v>3357</v>
      </c>
      <c r="J26" s="9">
        <f t="shared" si="0"/>
        <v>20883</v>
      </c>
      <c r="K26" s="66">
        <f t="shared" si="1"/>
        <v>0.0034324519653142</v>
      </c>
      <c r="L26" s="68"/>
    </row>
    <row r="27" ht="18" customHeight="1" spans="1:12">
      <c r="A27" s="9" t="s">
        <v>105</v>
      </c>
      <c r="B27" s="10"/>
      <c r="C27" s="9" t="s">
        <v>106</v>
      </c>
      <c r="D27" s="36">
        <v>1249</v>
      </c>
      <c r="E27" s="36">
        <v>2079</v>
      </c>
      <c r="F27" s="36">
        <v>2419</v>
      </c>
      <c r="G27" s="36">
        <v>2464</v>
      </c>
      <c r="H27" s="36">
        <v>2188</v>
      </c>
      <c r="I27" s="36">
        <v>2203</v>
      </c>
      <c r="J27" s="9">
        <f t="shared" si="0"/>
        <v>12602</v>
      </c>
      <c r="K27" s="66">
        <f t="shared" si="1"/>
        <v>0.00207133839328112</v>
      </c>
      <c r="L27" s="69"/>
    </row>
    <row r="28" ht="18" customHeight="1" spans="1:12">
      <c r="A28" s="9" t="s">
        <v>107</v>
      </c>
      <c r="B28" s="10" t="s">
        <v>108</v>
      </c>
      <c r="C28" s="26"/>
      <c r="D28" s="36">
        <v>9641</v>
      </c>
      <c r="E28" s="36">
        <v>15582</v>
      </c>
      <c r="F28" s="36">
        <v>12108</v>
      </c>
      <c r="G28" s="36">
        <v>15236</v>
      </c>
      <c r="H28" s="36">
        <v>11760</v>
      </c>
      <c r="I28" s="36">
        <v>13625</v>
      </c>
      <c r="J28" s="9">
        <f t="shared" si="0"/>
        <v>77952</v>
      </c>
      <c r="K28" s="66">
        <f t="shared" si="1"/>
        <v>0.0128126464396961</v>
      </c>
      <c r="L28" s="9"/>
    </row>
    <row r="29" ht="18" customHeight="1" spans="1:12">
      <c r="A29" s="9" t="s">
        <v>109</v>
      </c>
      <c r="B29" s="10" t="s">
        <v>110</v>
      </c>
      <c r="C29" s="26"/>
      <c r="D29" s="36">
        <v>8625</v>
      </c>
      <c r="E29" s="36">
        <v>18369</v>
      </c>
      <c r="F29" s="36">
        <v>10110</v>
      </c>
      <c r="G29" s="36">
        <v>12080</v>
      </c>
      <c r="H29" s="36">
        <v>6659</v>
      </c>
      <c r="I29" s="36">
        <v>7420</v>
      </c>
      <c r="J29" s="9">
        <f t="shared" si="0"/>
        <v>63263</v>
      </c>
      <c r="K29" s="66">
        <f t="shared" si="1"/>
        <v>0.0103982765254835</v>
      </c>
      <c r="L29" s="9"/>
    </row>
    <row r="30" ht="18" customHeight="1" spans="1:12">
      <c r="A30" s="9" t="s">
        <v>111</v>
      </c>
      <c r="B30" s="10" t="s">
        <v>112</v>
      </c>
      <c r="C30" s="26"/>
      <c r="D30" s="36">
        <v>3776</v>
      </c>
      <c r="E30" s="36">
        <v>2406</v>
      </c>
      <c r="F30" s="36">
        <v>6382</v>
      </c>
      <c r="G30" s="36">
        <v>6112</v>
      </c>
      <c r="H30" s="36">
        <v>6561</v>
      </c>
      <c r="I30" s="36">
        <v>3350</v>
      </c>
      <c r="J30" s="9">
        <f t="shared" si="0"/>
        <v>28587</v>
      </c>
      <c r="K30" s="66">
        <f t="shared" si="1"/>
        <v>0.00469872644411422</v>
      </c>
      <c r="L30" s="9"/>
    </row>
    <row r="31" ht="18" customHeight="1" spans="1:12">
      <c r="A31" s="9" t="s">
        <v>113</v>
      </c>
      <c r="B31" s="10" t="s">
        <v>114</v>
      </c>
      <c r="C31" s="26"/>
      <c r="D31" s="36">
        <v>47</v>
      </c>
      <c r="E31" s="36">
        <v>976</v>
      </c>
      <c r="F31" s="36">
        <v>68</v>
      </c>
      <c r="G31" s="36">
        <v>124</v>
      </c>
      <c r="H31" s="36">
        <v>80</v>
      </c>
      <c r="I31" s="36">
        <v>260</v>
      </c>
      <c r="J31" s="9">
        <f t="shared" si="0"/>
        <v>1555</v>
      </c>
      <c r="K31" s="66">
        <f t="shared" si="1"/>
        <v>0.000255588890775444</v>
      </c>
      <c r="L31" s="9"/>
    </row>
    <row r="32" ht="18" customHeight="1" spans="1:12">
      <c r="A32" s="9" t="s">
        <v>115</v>
      </c>
      <c r="B32" s="10" t="s">
        <v>116</v>
      </c>
      <c r="C32" s="26"/>
      <c r="D32" s="36">
        <v>0</v>
      </c>
      <c r="E32" s="36">
        <v>4341</v>
      </c>
      <c r="F32" s="36">
        <v>1773</v>
      </c>
      <c r="G32" s="36">
        <v>115</v>
      </c>
      <c r="H32" s="36">
        <v>207</v>
      </c>
      <c r="I32" s="36">
        <v>0</v>
      </c>
      <c r="J32" s="9">
        <f t="shared" si="0"/>
        <v>6436</v>
      </c>
      <c r="K32" s="66">
        <f t="shared" si="1"/>
        <v>0.00105785858587187</v>
      </c>
      <c r="L32" s="9"/>
    </row>
    <row r="33" ht="18" customHeight="1" spans="1:12">
      <c r="A33" s="9" t="s">
        <v>117</v>
      </c>
      <c r="B33" s="10" t="s">
        <v>118</v>
      </c>
      <c r="C33" s="26"/>
      <c r="D33" s="36">
        <v>0</v>
      </c>
      <c r="E33" s="36">
        <v>384</v>
      </c>
      <c r="F33" s="36">
        <v>48</v>
      </c>
      <c r="G33" s="36">
        <v>0</v>
      </c>
      <c r="H33" s="36">
        <v>0</v>
      </c>
      <c r="I33" s="36">
        <v>0</v>
      </c>
      <c r="J33" s="9">
        <f t="shared" si="0"/>
        <v>432</v>
      </c>
      <c r="K33" s="66">
        <f t="shared" si="1"/>
        <v>7.10060455401875e-5</v>
      </c>
      <c r="L33" s="9"/>
    </row>
    <row r="34" ht="18" customHeight="1" spans="1:12">
      <c r="A34" s="9" t="s">
        <v>119</v>
      </c>
      <c r="B34" s="10" t="s">
        <v>120</v>
      </c>
      <c r="C34" s="26"/>
      <c r="D34" s="36">
        <v>1185</v>
      </c>
      <c r="E34" s="36">
        <v>4651</v>
      </c>
      <c r="F34" s="36">
        <v>2874</v>
      </c>
      <c r="G34" s="36">
        <v>1995</v>
      </c>
      <c r="H34" s="36">
        <v>1960</v>
      </c>
      <c r="I34" s="36">
        <v>1958</v>
      </c>
      <c r="J34" s="9">
        <f t="shared" si="0"/>
        <v>14623</v>
      </c>
      <c r="K34" s="66">
        <f t="shared" si="1"/>
        <v>0.00240352176836612</v>
      </c>
      <c r="L34" s="9"/>
    </row>
    <row r="35" ht="18" customHeight="1" spans="1:12">
      <c r="A35" s="9" t="s">
        <v>121</v>
      </c>
      <c r="B35" s="10" t="s">
        <v>122</v>
      </c>
      <c r="C35" s="26"/>
      <c r="D35" s="36">
        <v>1441</v>
      </c>
      <c r="E35" s="36">
        <v>5751</v>
      </c>
      <c r="F35" s="36">
        <v>2770</v>
      </c>
      <c r="G35" s="36">
        <v>264</v>
      </c>
      <c r="H35" s="36">
        <v>344</v>
      </c>
      <c r="I35" s="36">
        <v>684</v>
      </c>
      <c r="J35" s="9">
        <f t="shared" si="0"/>
        <v>11254</v>
      </c>
      <c r="K35" s="66">
        <f t="shared" si="1"/>
        <v>0.00184977323266035</v>
      </c>
      <c r="L35" s="9"/>
    </row>
    <row r="36" ht="18" customHeight="1" spans="1:12">
      <c r="A36" s="9" t="s">
        <v>123</v>
      </c>
      <c r="B36" s="10" t="s">
        <v>124</v>
      </c>
      <c r="C36" s="26"/>
      <c r="D36" s="36">
        <v>663</v>
      </c>
      <c r="E36" s="36">
        <v>668</v>
      </c>
      <c r="F36" s="36">
        <v>1722</v>
      </c>
      <c r="G36" s="36">
        <v>1601</v>
      </c>
      <c r="H36" s="36">
        <v>881</v>
      </c>
      <c r="I36" s="36">
        <v>815</v>
      </c>
      <c r="J36" s="9">
        <f t="shared" si="0"/>
        <v>6350</v>
      </c>
      <c r="K36" s="66">
        <f t="shared" si="1"/>
        <v>0.00104372312310229</v>
      </c>
      <c r="L36" s="9"/>
    </row>
    <row r="37" ht="18" customHeight="1" spans="1:12">
      <c r="A37" s="9" t="s">
        <v>125</v>
      </c>
      <c r="B37" s="10" t="s">
        <v>126</v>
      </c>
      <c r="C37" s="26"/>
      <c r="D37" s="36">
        <v>683</v>
      </c>
      <c r="E37" s="36">
        <v>1653</v>
      </c>
      <c r="F37" s="36">
        <v>2063</v>
      </c>
      <c r="G37" s="36">
        <v>1136</v>
      </c>
      <c r="H37" s="36">
        <v>990</v>
      </c>
      <c r="I37" s="36">
        <v>462</v>
      </c>
      <c r="J37" s="9">
        <f t="shared" si="0"/>
        <v>6987</v>
      </c>
      <c r="K37" s="66">
        <f t="shared" si="1"/>
        <v>0.00114842416710484</v>
      </c>
      <c r="L37" s="9"/>
    </row>
    <row r="38" ht="18" customHeight="1" spans="1:12">
      <c r="A38" s="9" t="s">
        <v>127</v>
      </c>
      <c r="B38" s="10" t="s">
        <v>128</v>
      </c>
      <c r="C38" s="26"/>
      <c r="D38" s="36">
        <v>0</v>
      </c>
      <c r="E38" s="36">
        <v>64</v>
      </c>
      <c r="F38" s="36">
        <v>0</v>
      </c>
      <c r="G38" s="36">
        <v>0</v>
      </c>
      <c r="H38" s="36">
        <v>0</v>
      </c>
      <c r="I38" s="36">
        <v>0</v>
      </c>
      <c r="J38" s="9">
        <f t="shared" si="0"/>
        <v>64</v>
      </c>
      <c r="K38" s="66">
        <f t="shared" si="1"/>
        <v>1.05194141541019e-5</v>
      </c>
      <c r="L38" s="9"/>
    </row>
    <row r="39" ht="18" customHeight="1" spans="1:12">
      <c r="A39" s="61" t="s">
        <v>129</v>
      </c>
      <c r="B39" s="62" t="s">
        <v>130</v>
      </c>
      <c r="C39" s="63"/>
      <c r="D39" s="36">
        <v>181</v>
      </c>
      <c r="E39" s="36">
        <v>96</v>
      </c>
      <c r="F39" s="36">
        <v>48</v>
      </c>
      <c r="G39" s="36">
        <v>229</v>
      </c>
      <c r="H39" s="36">
        <v>440</v>
      </c>
      <c r="I39" s="36">
        <v>428</v>
      </c>
      <c r="J39" s="9">
        <f t="shared" si="0"/>
        <v>1422</v>
      </c>
      <c r="K39" s="66">
        <f t="shared" si="1"/>
        <v>0.000233728233236451</v>
      </c>
      <c r="L39" s="26"/>
    </row>
    <row r="40" ht="18" customHeight="1" spans="1:12">
      <c r="A40" s="61" t="s">
        <v>131</v>
      </c>
      <c r="B40" s="9" t="s">
        <v>132</v>
      </c>
      <c r="C40" s="9"/>
      <c r="D40" s="36">
        <v>0</v>
      </c>
      <c r="E40" s="36">
        <v>0</v>
      </c>
      <c r="F40" s="36">
        <v>0</v>
      </c>
      <c r="G40" s="36">
        <v>48</v>
      </c>
      <c r="H40" s="36">
        <v>0</v>
      </c>
      <c r="I40" s="36">
        <v>0</v>
      </c>
      <c r="J40" s="9">
        <f t="shared" si="0"/>
        <v>48</v>
      </c>
      <c r="K40" s="66">
        <f t="shared" si="1"/>
        <v>7.88956061557639e-6</v>
      </c>
      <c r="L40" s="26"/>
    </row>
    <row r="41" ht="18" customHeight="1" spans="1:12">
      <c r="A41" s="61" t="s">
        <v>133</v>
      </c>
      <c r="B41" s="9" t="s">
        <v>134</v>
      </c>
      <c r="C41" s="9"/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9">
        <f t="shared" si="0"/>
        <v>0</v>
      </c>
      <c r="K41" s="66">
        <f t="shared" si="1"/>
        <v>0</v>
      </c>
      <c r="L41" s="26"/>
    </row>
    <row r="42" ht="18" customHeight="1" spans="1:12">
      <c r="A42" s="8" t="s">
        <v>135</v>
      </c>
      <c r="B42" s="9"/>
      <c r="C42" s="9"/>
      <c r="D42" s="36">
        <v>975760</v>
      </c>
      <c r="E42" s="36">
        <v>779105</v>
      </c>
      <c r="F42" s="36">
        <v>1018692</v>
      </c>
      <c r="G42" s="36">
        <v>1111910</v>
      </c>
      <c r="H42" s="36">
        <v>1141811</v>
      </c>
      <c r="I42" s="36">
        <v>1056711</v>
      </c>
      <c r="J42" s="9">
        <f t="shared" si="0"/>
        <v>6083989</v>
      </c>
      <c r="K42" s="66">
        <f t="shared" si="1"/>
        <v>1</v>
      </c>
      <c r="L42" s="26"/>
    </row>
    <row r="43" spans="3:4">
      <c r="C43" s="40"/>
      <c r="D43" s="64"/>
    </row>
    <row r="44" spans="3:4">
      <c r="C44" s="40"/>
      <c r="D44" s="64"/>
    </row>
  </sheetData>
  <mergeCells count="10">
    <mergeCell ref="A2:L2"/>
    <mergeCell ref="A3:L3"/>
    <mergeCell ref="D4:J4"/>
    <mergeCell ref="A42:C42"/>
    <mergeCell ref="A4:A5"/>
    <mergeCell ref="B4:B5"/>
    <mergeCell ref="C4:C5"/>
    <mergeCell ref="K4:K5"/>
    <mergeCell ref="L4:L5"/>
    <mergeCell ref="L7:L27"/>
  </mergeCells>
  <printOptions horizontalCentered="1"/>
  <pageMargins left="0.748031496062992" right="0.748031496062992" top="0.590551181102362" bottom="0.590551181102362" header="0.511811023622047" footer="0.51181102362204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selection activeCell="M39" sqref="M39"/>
    </sheetView>
  </sheetViews>
  <sheetFormatPr defaultColWidth="9" defaultRowHeight="13.5"/>
  <cols>
    <col min="1" max="1" width="5.625" customWidth="1"/>
    <col min="2" max="2" width="9.875" customWidth="1"/>
    <col min="3" max="3" width="35.375" style="1" customWidth="1"/>
    <col min="4" max="4" width="9.625" style="1" customWidth="1"/>
    <col min="5" max="6" width="9.625" customWidth="1"/>
    <col min="7" max="7" width="9.625" style="1" customWidth="1"/>
    <col min="8" max="8" width="9.625" customWidth="1"/>
    <col min="9" max="9" width="9.625" style="1" customWidth="1"/>
    <col min="10" max="11" width="9.625" customWidth="1"/>
    <col min="13" max="13" width="18.375" customWidth="1"/>
  </cols>
  <sheetData>
    <row r="1" spans="1:1">
      <c r="A1" t="s">
        <v>136</v>
      </c>
    </row>
    <row r="2" ht="22.5" spans="1:11">
      <c r="A2" s="2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" customHeight="1" spans="1:11">
      <c r="A3" s="3" t="s">
        <v>2</v>
      </c>
      <c r="B3" s="1"/>
      <c r="E3" s="1"/>
      <c r="F3" s="1"/>
      <c r="H3" s="1"/>
      <c r="J3" s="1"/>
      <c r="K3" s="1"/>
    </row>
    <row r="4" ht="20.1" customHeight="1" spans="1:12">
      <c r="A4" s="4" t="s">
        <v>3</v>
      </c>
      <c r="B4" s="4" t="s">
        <v>4</v>
      </c>
      <c r="C4" s="4" t="s">
        <v>5</v>
      </c>
      <c r="D4" s="5" t="s">
        <v>7</v>
      </c>
      <c r="E4" s="6"/>
      <c r="F4" s="6"/>
      <c r="G4" s="6"/>
      <c r="H4" s="6"/>
      <c r="I4" s="6"/>
      <c r="J4" s="39"/>
      <c r="K4" s="10" t="s">
        <v>138</v>
      </c>
      <c r="L4" s="40"/>
    </row>
    <row r="5" ht="26" customHeight="1" spans="1:14">
      <c r="A5" s="7"/>
      <c r="B5" s="7"/>
      <c r="C5" s="7"/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0"/>
      <c r="L5" s="40"/>
      <c r="M5" s="40"/>
      <c r="N5" s="40"/>
    </row>
    <row r="6" ht="33" customHeight="1" spans="1:14">
      <c r="A6" s="9" t="s">
        <v>139</v>
      </c>
      <c r="B6" s="10" t="s">
        <v>140</v>
      </c>
      <c r="C6" s="9"/>
      <c r="D6" s="11">
        <v>35</v>
      </c>
      <c r="E6" s="11">
        <v>37</v>
      </c>
      <c r="F6" s="11">
        <v>38</v>
      </c>
      <c r="G6" s="11">
        <v>38</v>
      </c>
      <c r="H6" s="11">
        <v>38</v>
      </c>
      <c r="I6" s="11">
        <v>38</v>
      </c>
      <c r="J6" s="9" t="s">
        <v>18</v>
      </c>
      <c r="K6" s="9" t="s">
        <v>18</v>
      </c>
      <c r="L6" s="41"/>
      <c r="M6" s="42"/>
      <c r="N6" s="41"/>
    </row>
    <row r="7" ht="24" customHeight="1" spans="1:14">
      <c r="A7" s="9" t="s">
        <v>141</v>
      </c>
      <c r="B7" s="10" t="s">
        <v>142</v>
      </c>
      <c r="C7" s="9" t="s">
        <v>143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9" t="s">
        <v>18</v>
      </c>
      <c r="K7" s="9" t="s">
        <v>18</v>
      </c>
      <c r="L7" s="41"/>
      <c r="M7" s="42"/>
      <c r="N7" s="41"/>
    </row>
    <row r="8" ht="24" customHeight="1" spans="1:14">
      <c r="A8" s="9" t="s">
        <v>144</v>
      </c>
      <c r="B8" s="10"/>
      <c r="C8" s="9" t="s">
        <v>145</v>
      </c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  <c r="J8" s="9" t="s">
        <v>18</v>
      </c>
      <c r="K8" s="9" t="s">
        <v>18</v>
      </c>
      <c r="L8" s="41"/>
      <c r="M8" s="42"/>
      <c r="N8" s="41"/>
    </row>
    <row r="9" ht="24" customHeight="1" spans="1:14">
      <c r="A9" s="9" t="s">
        <v>146</v>
      </c>
      <c r="B9" s="10"/>
      <c r="C9" s="9" t="s">
        <v>147</v>
      </c>
      <c r="D9" s="11">
        <v>6</v>
      </c>
      <c r="E9" s="11">
        <v>6</v>
      </c>
      <c r="F9" s="11">
        <v>6</v>
      </c>
      <c r="G9" s="11">
        <v>6</v>
      </c>
      <c r="H9" s="11">
        <v>6</v>
      </c>
      <c r="I9" s="11">
        <v>6</v>
      </c>
      <c r="J9" s="9" t="s">
        <v>18</v>
      </c>
      <c r="K9" s="9" t="s">
        <v>18</v>
      </c>
      <c r="L9" s="41"/>
      <c r="M9" s="42"/>
      <c r="N9" s="41"/>
    </row>
    <row r="10" ht="24" customHeight="1" spans="1:14">
      <c r="A10" s="9" t="s">
        <v>148</v>
      </c>
      <c r="B10" s="10"/>
      <c r="C10" s="9" t="s">
        <v>149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9" t="s">
        <v>18</v>
      </c>
      <c r="K10" s="9" t="s">
        <v>18</v>
      </c>
      <c r="L10" s="43"/>
      <c r="M10" s="42"/>
      <c r="N10" s="43"/>
    </row>
    <row r="11" ht="24" customHeight="1" spans="1:14">
      <c r="A11" s="9" t="s">
        <v>150</v>
      </c>
      <c r="B11" s="10"/>
      <c r="C11" s="9" t="s">
        <v>151</v>
      </c>
      <c r="D11" s="9">
        <v>12</v>
      </c>
      <c r="E11" s="9">
        <v>12</v>
      </c>
      <c r="F11" s="9">
        <v>12</v>
      </c>
      <c r="G11" s="9">
        <v>12</v>
      </c>
      <c r="H11" s="9">
        <v>12</v>
      </c>
      <c r="I11" s="9">
        <v>12</v>
      </c>
      <c r="J11" s="9" t="s">
        <v>18</v>
      </c>
      <c r="K11" s="9" t="s">
        <v>18</v>
      </c>
      <c r="L11" s="44"/>
      <c r="M11" s="42"/>
      <c r="N11" s="42"/>
    </row>
    <row r="12" ht="24" customHeight="1" spans="1:14">
      <c r="A12" s="9" t="s">
        <v>152</v>
      </c>
      <c r="B12" s="13"/>
      <c r="C12" s="9" t="s">
        <v>153</v>
      </c>
      <c r="D12" s="4">
        <v>13</v>
      </c>
      <c r="E12" s="4">
        <v>15</v>
      </c>
      <c r="F12" s="4">
        <v>16</v>
      </c>
      <c r="G12" s="4">
        <v>16</v>
      </c>
      <c r="H12" s="4">
        <v>16</v>
      </c>
      <c r="I12" s="9">
        <v>16</v>
      </c>
      <c r="J12" s="9" t="s">
        <v>18</v>
      </c>
      <c r="K12" s="9" t="s">
        <v>18</v>
      </c>
      <c r="L12" s="45"/>
      <c r="M12" s="42"/>
      <c r="N12" s="42"/>
    </row>
    <row r="13" ht="33" customHeight="1" spans="1:14">
      <c r="A13" s="9" t="s">
        <v>154</v>
      </c>
      <c r="B13" s="13" t="s">
        <v>155</v>
      </c>
      <c r="C13" s="9"/>
      <c r="D13" s="14">
        <v>45337</v>
      </c>
      <c r="E13" s="14">
        <f>SUM(E14:E50)</f>
        <v>87408</v>
      </c>
      <c r="F13" s="14">
        <v>48812</v>
      </c>
      <c r="G13" s="15">
        <f>SUM(G14:G51)</f>
        <v>49877</v>
      </c>
      <c r="H13" s="14">
        <v>47619</v>
      </c>
      <c r="I13" s="14">
        <v>46293</v>
      </c>
      <c r="J13" s="9">
        <f>SUM(D13:I13)</f>
        <v>325346</v>
      </c>
      <c r="K13" s="46">
        <f>J13/181</f>
        <v>1797.49171270718</v>
      </c>
      <c r="L13" s="45"/>
      <c r="M13" s="42"/>
      <c r="N13" s="47"/>
    </row>
    <row r="14" ht="24" customHeight="1" spans="1:14">
      <c r="A14" s="9" t="s">
        <v>156</v>
      </c>
      <c r="B14" s="13"/>
      <c r="C14" s="16" t="s">
        <v>157</v>
      </c>
      <c r="D14" s="17">
        <v>5058</v>
      </c>
      <c r="E14" s="18">
        <v>15332</v>
      </c>
      <c r="F14" s="19">
        <v>5379</v>
      </c>
      <c r="G14" s="20">
        <v>5197</v>
      </c>
      <c r="H14" s="21">
        <v>4122</v>
      </c>
      <c r="I14" s="22">
        <v>3888</v>
      </c>
      <c r="J14" s="9">
        <f t="shared" ref="J14:J51" si="0">SUM(D14:I14)</f>
        <v>38976</v>
      </c>
      <c r="K14" s="46">
        <f t="shared" ref="K14:K51" si="1">J14/181</f>
        <v>215.337016574586</v>
      </c>
      <c r="L14" s="45"/>
      <c r="M14" s="48"/>
      <c r="N14" s="49"/>
    </row>
    <row r="15" ht="24" customHeight="1" spans="1:14">
      <c r="A15" s="9" t="s">
        <v>158</v>
      </c>
      <c r="B15" s="13"/>
      <c r="C15" s="16" t="s">
        <v>159</v>
      </c>
      <c r="D15" s="22">
        <v>4942</v>
      </c>
      <c r="E15" s="18">
        <v>15047</v>
      </c>
      <c r="F15" s="19">
        <v>3627</v>
      </c>
      <c r="G15" s="20">
        <v>5290</v>
      </c>
      <c r="H15" s="21">
        <v>4364</v>
      </c>
      <c r="I15" s="22">
        <v>4112</v>
      </c>
      <c r="J15" s="9">
        <f t="shared" si="0"/>
        <v>37382</v>
      </c>
      <c r="K15" s="46">
        <f t="shared" si="1"/>
        <v>206.530386740331</v>
      </c>
      <c r="L15" s="45"/>
      <c r="M15" s="48"/>
      <c r="N15" s="50"/>
    </row>
    <row r="16" ht="24" customHeight="1" spans="1:14">
      <c r="A16" s="9" t="s">
        <v>160</v>
      </c>
      <c r="B16" s="13"/>
      <c r="C16" s="16" t="s">
        <v>161</v>
      </c>
      <c r="D16" s="22">
        <v>1301</v>
      </c>
      <c r="E16" s="18">
        <v>4495</v>
      </c>
      <c r="F16" s="19">
        <v>1072</v>
      </c>
      <c r="G16" s="20">
        <v>1413</v>
      </c>
      <c r="H16" s="23">
        <v>1071</v>
      </c>
      <c r="I16" s="22">
        <v>1017</v>
      </c>
      <c r="J16" s="9">
        <f t="shared" si="0"/>
        <v>10369</v>
      </c>
      <c r="K16" s="46">
        <f t="shared" si="1"/>
        <v>57.2872928176796</v>
      </c>
      <c r="L16" s="45"/>
      <c r="M16" s="48"/>
      <c r="N16" s="50"/>
    </row>
    <row r="17" ht="24" customHeight="1" spans="1:14">
      <c r="A17" s="9" t="s">
        <v>162</v>
      </c>
      <c r="B17" s="13"/>
      <c r="C17" s="16" t="s">
        <v>163</v>
      </c>
      <c r="D17" s="22">
        <v>94</v>
      </c>
      <c r="E17" s="18">
        <v>69</v>
      </c>
      <c r="F17" s="19">
        <v>0</v>
      </c>
      <c r="G17" s="20">
        <v>36</v>
      </c>
      <c r="H17" s="21">
        <v>72</v>
      </c>
      <c r="I17" s="22">
        <v>19</v>
      </c>
      <c r="J17" s="9">
        <f t="shared" si="0"/>
        <v>290</v>
      </c>
      <c r="K17" s="46">
        <f t="shared" si="1"/>
        <v>1.60220994475138</v>
      </c>
      <c r="L17" s="45"/>
      <c r="M17" s="48"/>
      <c r="N17" s="50"/>
    </row>
    <row r="18" ht="24" customHeight="1" spans="1:14">
      <c r="A18" s="9" t="s">
        <v>164</v>
      </c>
      <c r="B18" s="13"/>
      <c r="C18" s="16" t="s">
        <v>165</v>
      </c>
      <c r="D18" s="22">
        <v>1264</v>
      </c>
      <c r="E18" s="18">
        <v>5043</v>
      </c>
      <c r="F18" s="19">
        <v>624</v>
      </c>
      <c r="G18" s="20">
        <v>1024</v>
      </c>
      <c r="H18" s="21">
        <v>903</v>
      </c>
      <c r="I18" s="22">
        <v>782</v>
      </c>
      <c r="J18" s="9">
        <f t="shared" si="0"/>
        <v>9640</v>
      </c>
      <c r="K18" s="46">
        <f t="shared" si="1"/>
        <v>53.2596685082873</v>
      </c>
      <c r="L18" s="45"/>
      <c r="M18" s="48"/>
      <c r="N18" s="50"/>
    </row>
    <row r="19" ht="24" customHeight="1" spans="1:14">
      <c r="A19" s="9" t="s">
        <v>166</v>
      </c>
      <c r="B19" s="13"/>
      <c r="C19" s="16" t="s">
        <v>167</v>
      </c>
      <c r="D19" s="22">
        <v>546</v>
      </c>
      <c r="E19" s="18">
        <v>3269</v>
      </c>
      <c r="F19" s="19">
        <v>453</v>
      </c>
      <c r="G19" s="20">
        <v>728</v>
      </c>
      <c r="H19" s="21">
        <v>597</v>
      </c>
      <c r="I19" s="22">
        <v>586</v>
      </c>
      <c r="J19" s="9">
        <f t="shared" si="0"/>
        <v>6179</v>
      </c>
      <c r="K19" s="46">
        <f t="shared" si="1"/>
        <v>34.1381215469613</v>
      </c>
      <c r="L19" s="45"/>
      <c r="M19" s="48"/>
      <c r="N19" s="50"/>
    </row>
    <row r="20" ht="24" customHeight="1" spans="1:14">
      <c r="A20" s="9" t="s">
        <v>168</v>
      </c>
      <c r="B20" s="13"/>
      <c r="C20" s="16" t="s">
        <v>169</v>
      </c>
      <c r="D20" s="22">
        <v>1213</v>
      </c>
      <c r="E20" s="18">
        <v>3900</v>
      </c>
      <c r="F20" s="19">
        <v>936</v>
      </c>
      <c r="G20" s="20">
        <v>1169</v>
      </c>
      <c r="H20" s="21">
        <v>1043</v>
      </c>
      <c r="I20" s="22">
        <v>976</v>
      </c>
      <c r="J20" s="9">
        <f t="shared" si="0"/>
        <v>9237</v>
      </c>
      <c r="K20" s="46">
        <f t="shared" si="1"/>
        <v>51.0331491712707</v>
      </c>
      <c r="L20" s="45"/>
      <c r="M20" s="48"/>
      <c r="N20" s="50"/>
    </row>
    <row r="21" ht="24" customHeight="1" spans="1:14">
      <c r="A21" s="9" t="s">
        <v>170</v>
      </c>
      <c r="B21" s="13"/>
      <c r="C21" s="16" t="s">
        <v>171</v>
      </c>
      <c r="D21" s="22">
        <v>155</v>
      </c>
      <c r="E21" s="18">
        <v>937</v>
      </c>
      <c r="F21" s="19">
        <v>109</v>
      </c>
      <c r="G21" s="20">
        <v>180</v>
      </c>
      <c r="H21" s="21">
        <v>124</v>
      </c>
      <c r="I21" s="22">
        <v>112</v>
      </c>
      <c r="J21" s="9">
        <f t="shared" si="0"/>
        <v>1617</v>
      </c>
      <c r="K21" s="46">
        <f t="shared" si="1"/>
        <v>8.93370165745856</v>
      </c>
      <c r="L21" s="45"/>
      <c r="M21" s="48"/>
      <c r="N21" s="50"/>
    </row>
    <row r="22" ht="24" customHeight="1" spans="1:14">
      <c r="A22" s="9" t="s">
        <v>172</v>
      </c>
      <c r="B22" s="13"/>
      <c r="C22" s="16" t="s">
        <v>173</v>
      </c>
      <c r="D22" s="22">
        <v>574</v>
      </c>
      <c r="E22" s="18">
        <v>1700</v>
      </c>
      <c r="F22" s="19">
        <v>225</v>
      </c>
      <c r="G22" s="20">
        <v>452</v>
      </c>
      <c r="H22" s="21">
        <v>481</v>
      </c>
      <c r="I22" s="22">
        <v>432</v>
      </c>
      <c r="J22" s="9">
        <f t="shared" si="0"/>
        <v>3864</v>
      </c>
      <c r="K22" s="46">
        <f t="shared" si="1"/>
        <v>21.3480662983425</v>
      </c>
      <c r="L22" s="45"/>
      <c r="M22" s="48"/>
      <c r="N22" s="50"/>
    </row>
    <row r="23" ht="24" customHeight="1" spans="1:14">
      <c r="A23" s="9" t="s">
        <v>174</v>
      </c>
      <c r="B23" s="13"/>
      <c r="C23" s="16" t="s">
        <v>175</v>
      </c>
      <c r="D23" s="22">
        <v>105</v>
      </c>
      <c r="E23" s="18">
        <v>302</v>
      </c>
      <c r="F23" s="19">
        <v>31</v>
      </c>
      <c r="G23" s="20">
        <v>56</v>
      </c>
      <c r="H23" s="21">
        <v>20</v>
      </c>
      <c r="I23" s="22">
        <v>26</v>
      </c>
      <c r="J23" s="9">
        <f t="shared" si="0"/>
        <v>540</v>
      </c>
      <c r="K23" s="46">
        <f t="shared" si="1"/>
        <v>2.98342541436464</v>
      </c>
      <c r="L23" s="45"/>
      <c r="M23" s="48"/>
      <c r="N23" s="50"/>
    </row>
    <row r="24" ht="24" customHeight="1" spans="1:14">
      <c r="A24" s="9" t="s">
        <v>176</v>
      </c>
      <c r="B24" s="13"/>
      <c r="C24" s="21" t="s">
        <v>177</v>
      </c>
      <c r="D24" s="22">
        <v>13306</v>
      </c>
      <c r="E24" s="18">
        <v>15004</v>
      </c>
      <c r="F24" s="19">
        <v>13235</v>
      </c>
      <c r="G24" s="20">
        <v>11944</v>
      </c>
      <c r="H24" s="21">
        <v>12477</v>
      </c>
      <c r="I24" s="22">
        <v>12245</v>
      </c>
      <c r="J24" s="9">
        <f t="shared" si="0"/>
        <v>78211</v>
      </c>
      <c r="K24" s="46">
        <f t="shared" si="1"/>
        <v>432.104972375691</v>
      </c>
      <c r="L24" s="45"/>
      <c r="M24" s="49"/>
      <c r="N24" s="50"/>
    </row>
    <row r="25" ht="24" customHeight="1" spans="1:14">
      <c r="A25" s="9" t="s">
        <v>178</v>
      </c>
      <c r="B25" s="13"/>
      <c r="C25" s="24" t="s">
        <v>179</v>
      </c>
      <c r="D25" s="22">
        <v>5124</v>
      </c>
      <c r="E25" s="18">
        <v>4649</v>
      </c>
      <c r="F25" s="19">
        <v>4668</v>
      </c>
      <c r="G25" s="20">
        <v>4758</v>
      </c>
      <c r="H25" s="21">
        <v>4843</v>
      </c>
      <c r="I25" s="20">
        <v>4682</v>
      </c>
      <c r="J25" s="9">
        <f t="shared" si="0"/>
        <v>28724</v>
      </c>
      <c r="K25" s="46">
        <f t="shared" si="1"/>
        <v>158.696132596685</v>
      </c>
      <c r="L25" s="45"/>
      <c r="M25" s="51"/>
      <c r="N25" s="50"/>
    </row>
    <row r="26" ht="24" customHeight="1" spans="1:14">
      <c r="A26" s="9" t="s">
        <v>180</v>
      </c>
      <c r="B26" s="13"/>
      <c r="C26" s="24" t="s">
        <v>181</v>
      </c>
      <c r="D26" s="22">
        <v>20</v>
      </c>
      <c r="E26" s="18">
        <v>3</v>
      </c>
      <c r="F26" s="19">
        <v>3</v>
      </c>
      <c r="G26" s="20">
        <v>7</v>
      </c>
      <c r="H26" s="16">
        <v>20</v>
      </c>
      <c r="I26" s="22">
        <v>35</v>
      </c>
      <c r="J26" s="9">
        <f t="shared" si="0"/>
        <v>88</v>
      </c>
      <c r="K26" s="46">
        <f t="shared" si="1"/>
        <v>0.486187845303867</v>
      </c>
      <c r="L26" s="45"/>
      <c r="M26" s="51"/>
      <c r="N26" s="50"/>
    </row>
    <row r="27" ht="24" customHeight="1" spans="1:14">
      <c r="A27" s="9" t="s">
        <v>182</v>
      </c>
      <c r="B27" s="13"/>
      <c r="C27" s="25" t="s">
        <v>183</v>
      </c>
      <c r="D27" s="22">
        <v>2698</v>
      </c>
      <c r="E27" s="18">
        <v>2677</v>
      </c>
      <c r="F27" s="19">
        <v>2616</v>
      </c>
      <c r="G27" s="20">
        <v>2589</v>
      </c>
      <c r="H27" s="16">
        <v>2839</v>
      </c>
      <c r="I27" s="22">
        <v>2607</v>
      </c>
      <c r="J27" s="9">
        <f t="shared" si="0"/>
        <v>16026</v>
      </c>
      <c r="K27" s="46">
        <f t="shared" si="1"/>
        <v>88.5414364640884</v>
      </c>
      <c r="L27" s="45"/>
      <c r="M27" s="52"/>
      <c r="N27" s="50"/>
    </row>
    <row r="28" ht="24" customHeight="1" spans="1:14">
      <c r="A28" s="9" t="s">
        <v>184</v>
      </c>
      <c r="B28" s="13"/>
      <c r="C28" s="25" t="s">
        <v>185</v>
      </c>
      <c r="D28" s="22">
        <v>7</v>
      </c>
      <c r="E28" s="18">
        <v>16</v>
      </c>
      <c r="F28" s="19">
        <v>8</v>
      </c>
      <c r="G28" s="20">
        <v>6</v>
      </c>
      <c r="H28" s="16">
        <v>6</v>
      </c>
      <c r="I28" s="22">
        <v>5</v>
      </c>
      <c r="J28" s="9">
        <f t="shared" si="0"/>
        <v>48</v>
      </c>
      <c r="K28" s="46">
        <f t="shared" si="1"/>
        <v>0.265193370165746</v>
      </c>
      <c r="L28" s="40"/>
      <c r="M28" s="52"/>
      <c r="N28" s="50"/>
    </row>
    <row r="29" ht="24" customHeight="1" spans="1:14">
      <c r="A29" s="9" t="s">
        <v>186</v>
      </c>
      <c r="B29" s="26"/>
      <c r="C29" s="27" t="s">
        <v>187</v>
      </c>
      <c r="D29" s="22">
        <v>3328</v>
      </c>
      <c r="E29" s="18">
        <v>6547</v>
      </c>
      <c r="F29" s="19">
        <v>7253</v>
      </c>
      <c r="G29" s="20">
        <v>6961</v>
      </c>
      <c r="H29" s="16">
        <v>7316</v>
      </c>
      <c r="I29" s="22">
        <v>7059</v>
      </c>
      <c r="J29" s="9">
        <f t="shared" si="0"/>
        <v>38464</v>
      </c>
      <c r="K29" s="46">
        <f t="shared" si="1"/>
        <v>212.508287292818</v>
      </c>
      <c r="M29" s="52"/>
      <c r="N29" s="50"/>
    </row>
    <row r="30" ht="24" customHeight="1" spans="1:14">
      <c r="A30" s="9" t="s">
        <v>188</v>
      </c>
      <c r="B30" s="26"/>
      <c r="C30" s="25" t="s">
        <v>189</v>
      </c>
      <c r="D30" s="22">
        <v>232</v>
      </c>
      <c r="E30" s="18">
        <v>1114</v>
      </c>
      <c r="F30" s="19">
        <v>124</v>
      </c>
      <c r="G30" s="20">
        <v>219</v>
      </c>
      <c r="H30" s="16">
        <v>141</v>
      </c>
      <c r="I30" s="22">
        <v>155</v>
      </c>
      <c r="J30" s="9">
        <f t="shared" si="0"/>
        <v>1985</v>
      </c>
      <c r="K30" s="46">
        <f t="shared" si="1"/>
        <v>10.9668508287293</v>
      </c>
      <c r="M30" s="52"/>
      <c r="N30" s="50"/>
    </row>
    <row r="31" ht="24" customHeight="1" spans="1:14">
      <c r="A31" s="9" t="s">
        <v>190</v>
      </c>
      <c r="B31" s="26"/>
      <c r="C31" s="25" t="s">
        <v>191</v>
      </c>
      <c r="D31" s="22">
        <v>427</v>
      </c>
      <c r="E31" s="18">
        <v>618</v>
      </c>
      <c r="F31" s="19">
        <v>780</v>
      </c>
      <c r="G31" s="20">
        <v>791</v>
      </c>
      <c r="H31" s="28">
        <v>688</v>
      </c>
      <c r="I31" s="22">
        <v>421</v>
      </c>
      <c r="J31" s="9">
        <f t="shared" si="0"/>
        <v>3725</v>
      </c>
      <c r="K31" s="46">
        <f t="shared" si="1"/>
        <v>20.5801104972376</v>
      </c>
      <c r="M31" s="52"/>
      <c r="N31" s="50"/>
    </row>
    <row r="32" ht="24" customHeight="1" spans="1:14">
      <c r="A32" s="9" t="s">
        <v>192</v>
      </c>
      <c r="B32" s="26"/>
      <c r="C32" s="21" t="s">
        <v>193</v>
      </c>
      <c r="D32" s="22">
        <v>31</v>
      </c>
      <c r="E32" s="18">
        <v>76</v>
      </c>
      <c r="F32" s="19">
        <v>13</v>
      </c>
      <c r="G32" s="20">
        <v>22</v>
      </c>
      <c r="H32" s="21">
        <v>14</v>
      </c>
      <c r="I32" s="22">
        <v>17</v>
      </c>
      <c r="J32" s="9">
        <f t="shared" si="0"/>
        <v>173</v>
      </c>
      <c r="K32" s="46">
        <f t="shared" si="1"/>
        <v>0.955801104972376</v>
      </c>
      <c r="M32" s="49"/>
      <c r="N32" s="50"/>
    </row>
    <row r="33" ht="24" customHeight="1" spans="1:14">
      <c r="A33" s="9" t="s">
        <v>194</v>
      </c>
      <c r="B33" s="26"/>
      <c r="C33" s="18" t="s">
        <v>195</v>
      </c>
      <c r="D33" s="22">
        <v>52</v>
      </c>
      <c r="E33" s="18">
        <v>107</v>
      </c>
      <c r="F33" s="19">
        <v>88</v>
      </c>
      <c r="G33" s="20">
        <v>96</v>
      </c>
      <c r="H33" s="21">
        <v>96</v>
      </c>
      <c r="I33" s="22">
        <v>77</v>
      </c>
      <c r="J33" s="9">
        <f t="shared" si="0"/>
        <v>516</v>
      </c>
      <c r="K33" s="46">
        <f t="shared" si="1"/>
        <v>2.85082872928177</v>
      </c>
      <c r="M33" s="50"/>
      <c r="N33" s="50"/>
    </row>
    <row r="34" ht="24" customHeight="1" spans="1:14">
      <c r="A34" s="9" t="s">
        <v>196</v>
      </c>
      <c r="B34" s="26"/>
      <c r="C34" s="18" t="s">
        <v>197</v>
      </c>
      <c r="D34" s="22">
        <v>67</v>
      </c>
      <c r="E34" s="18">
        <v>44</v>
      </c>
      <c r="F34" s="19">
        <v>40</v>
      </c>
      <c r="G34" s="20">
        <v>38</v>
      </c>
      <c r="H34" s="21">
        <v>90</v>
      </c>
      <c r="I34" s="22">
        <v>51</v>
      </c>
      <c r="J34" s="9">
        <f t="shared" si="0"/>
        <v>330</v>
      </c>
      <c r="K34" s="46">
        <f t="shared" si="1"/>
        <v>1.8232044198895</v>
      </c>
      <c r="M34" s="50"/>
      <c r="N34" s="50"/>
    </row>
    <row r="35" ht="24" customHeight="1" spans="1:14">
      <c r="A35" s="9" t="s">
        <v>198</v>
      </c>
      <c r="B35" s="26"/>
      <c r="C35" s="16" t="s">
        <v>199</v>
      </c>
      <c r="D35" s="22">
        <v>166</v>
      </c>
      <c r="E35" s="18">
        <v>473</v>
      </c>
      <c r="F35" s="19">
        <v>89</v>
      </c>
      <c r="G35" s="29">
        <v>142</v>
      </c>
      <c r="H35" s="21">
        <v>94</v>
      </c>
      <c r="I35" s="22">
        <v>109</v>
      </c>
      <c r="J35" s="9">
        <f t="shared" si="0"/>
        <v>1073</v>
      </c>
      <c r="K35" s="46">
        <f t="shared" si="1"/>
        <v>5.92817679558011</v>
      </c>
      <c r="M35" s="48"/>
      <c r="N35" s="50"/>
    </row>
    <row r="36" ht="24" customHeight="1" spans="1:14">
      <c r="A36" s="9" t="s">
        <v>200</v>
      </c>
      <c r="B36" s="26"/>
      <c r="C36" s="25" t="s">
        <v>201</v>
      </c>
      <c r="D36" s="22">
        <v>2320</v>
      </c>
      <c r="E36" s="18">
        <v>2555</v>
      </c>
      <c r="F36" s="19">
        <v>2542</v>
      </c>
      <c r="G36" s="30">
        <v>2281</v>
      </c>
      <c r="H36" s="21">
        <v>2474</v>
      </c>
      <c r="I36" s="22">
        <v>2528</v>
      </c>
      <c r="J36" s="9">
        <f t="shared" si="0"/>
        <v>14700</v>
      </c>
      <c r="K36" s="46">
        <f t="shared" si="1"/>
        <v>81.2154696132597</v>
      </c>
      <c r="M36" s="52"/>
      <c r="N36" s="50"/>
    </row>
    <row r="37" ht="24" customHeight="1" spans="1:14">
      <c r="A37" s="9" t="s">
        <v>202</v>
      </c>
      <c r="B37" s="26"/>
      <c r="C37" s="25" t="s">
        <v>203</v>
      </c>
      <c r="D37" s="22">
        <v>11</v>
      </c>
      <c r="E37" s="18">
        <v>3</v>
      </c>
      <c r="F37" s="19">
        <v>12</v>
      </c>
      <c r="G37" s="30">
        <v>8</v>
      </c>
      <c r="H37" s="16">
        <v>30</v>
      </c>
      <c r="I37" s="22">
        <v>58</v>
      </c>
      <c r="J37" s="9">
        <f t="shared" si="0"/>
        <v>122</v>
      </c>
      <c r="K37" s="46">
        <f t="shared" si="1"/>
        <v>0.674033149171271</v>
      </c>
      <c r="M37" s="52"/>
      <c r="N37" s="50"/>
    </row>
    <row r="38" ht="24" customHeight="1" spans="1:14">
      <c r="A38" s="9" t="s">
        <v>204</v>
      </c>
      <c r="B38" s="26"/>
      <c r="C38" s="25" t="s">
        <v>205</v>
      </c>
      <c r="D38" s="22">
        <v>145</v>
      </c>
      <c r="E38" s="18">
        <v>340</v>
      </c>
      <c r="F38" s="19">
        <v>392</v>
      </c>
      <c r="G38" s="30">
        <v>372</v>
      </c>
      <c r="H38" s="16">
        <v>232</v>
      </c>
      <c r="I38" s="18">
        <v>215</v>
      </c>
      <c r="J38" s="9">
        <f t="shared" si="0"/>
        <v>1696</v>
      </c>
      <c r="K38" s="46">
        <f t="shared" si="1"/>
        <v>9.37016574585635</v>
      </c>
      <c r="M38" s="52"/>
      <c r="N38" s="50"/>
    </row>
    <row r="39" ht="24" customHeight="1" spans="1:14">
      <c r="A39" s="9" t="s">
        <v>206</v>
      </c>
      <c r="B39" s="26"/>
      <c r="C39" s="25" t="s">
        <v>207</v>
      </c>
      <c r="D39" s="22">
        <v>26</v>
      </c>
      <c r="E39" s="18">
        <v>30</v>
      </c>
      <c r="F39" s="19">
        <v>88</v>
      </c>
      <c r="G39" s="30">
        <v>92</v>
      </c>
      <c r="H39" s="16">
        <v>120</v>
      </c>
      <c r="I39" s="53">
        <v>60</v>
      </c>
      <c r="J39" s="9">
        <f t="shared" si="0"/>
        <v>416</v>
      </c>
      <c r="K39" s="46">
        <f t="shared" si="1"/>
        <v>2.29834254143646</v>
      </c>
      <c r="M39" s="52"/>
      <c r="N39" s="50"/>
    </row>
    <row r="40" ht="24" customHeight="1" spans="1:14">
      <c r="A40" s="9" t="s">
        <v>208</v>
      </c>
      <c r="B40" s="26"/>
      <c r="C40" s="25" t="s">
        <v>209</v>
      </c>
      <c r="D40" s="22">
        <v>79</v>
      </c>
      <c r="E40" s="18">
        <v>230</v>
      </c>
      <c r="F40" s="19">
        <v>201</v>
      </c>
      <c r="G40" s="30">
        <v>212</v>
      </c>
      <c r="H40" s="16">
        <v>194</v>
      </c>
      <c r="I40" s="22">
        <v>144</v>
      </c>
      <c r="J40" s="9">
        <f t="shared" si="0"/>
        <v>1060</v>
      </c>
      <c r="K40" s="46">
        <f t="shared" si="1"/>
        <v>5.85635359116022</v>
      </c>
      <c r="M40" s="52"/>
      <c r="N40" s="50"/>
    </row>
    <row r="41" ht="24" customHeight="1" spans="1:14">
      <c r="A41" s="9" t="s">
        <v>210</v>
      </c>
      <c r="B41" s="26"/>
      <c r="C41" s="25" t="s">
        <v>211</v>
      </c>
      <c r="D41" s="22">
        <v>6</v>
      </c>
      <c r="E41" s="18">
        <v>12</v>
      </c>
      <c r="F41" s="19">
        <v>6</v>
      </c>
      <c r="G41" s="30">
        <v>7</v>
      </c>
      <c r="H41" s="16">
        <v>6</v>
      </c>
      <c r="I41" s="22">
        <v>2</v>
      </c>
      <c r="J41" s="9">
        <f t="shared" si="0"/>
        <v>39</v>
      </c>
      <c r="K41" s="46">
        <f t="shared" si="1"/>
        <v>0.215469613259669</v>
      </c>
      <c r="M41" s="52"/>
      <c r="N41" s="50"/>
    </row>
    <row r="42" ht="24" customHeight="1" spans="1:14">
      <c r="A42" s="9" t="s">
        <v>212</v>
      </c>
      <c r="B42" s="26"/>
      <c r="C42" s="25" t="s">
        <v>213</v>
      </c>
      <c r="D42" s="22">
        <v>12</v>
      </c>
      <c r="E42" s="18">
        <v>20</v>
      </c>
      <c r="F42" s="19">
        <v>5</v>
      </c>
      <c r="G42" s="30">
        <v>5</v>
      </c>
      <c r="H42" s="16">
        <v>6</v>
      </c>
      <c r="I42" s="22">
        <v>247</v>
      </c>
      <c r="J42" s="9">
        <f t="shared" si="0"/>
        <v>295</v>
      </c>
      <c r="K42" s="46">
        <f t="shared" si="1"/>
        <v>1.62983425414365</v>
      </c>
      <c r="M42" s="52"/>
      <c r="N42" s="50"/>
    </row>
    <row r="43" ht="24" customHeight="1" spans="1:14">
      <c r="A43" s="9" t="s">
        <v>214</v>
      </c>
      <c r="B43" s="26"/>
      <c r="C43" s="31" t="s">
        <v>215</v>
      </c>
      <c r="D43" s="22">
        <v>4</v>
      </c>
      <c r="E43" s="18">
        <v>0</v>
      </c>
      <c r="F43" s="19">
        <v>2</v>
      </c>
      <c r="G43" s="30">
        <v>11</v>
      </c>
      <c r="H43" s="21">
        <v>0</v>
      </c>
      <c r="I43" s="22">
        <v>9</v>
      </c>
      <c r="J43" s="9">
        <f t="shared" si="0"/>
        <v>26</v>
      </c>
      <c r="K43" s="46">
        <f t="shared" si="1"/>
        <v>0.143646408839779</v>
      </c>
      <c r="M43" s="54"/>
      <c r="N43" s="50"/>
    </row>
    <row r="44" ht="24" customHeight="1" spans="1:14">
      <c r="A44" s="9" t="s">
        <v>216</v>
      </c>
      <c r="B44" s="26"/>
      <c r="C44" s="32" t="s">
        <v>217</v>
      </c>
      <c r="D44" s="22">
        <v>6</v>
      </c>
      <c r="E44" s="18">
        <v>0</v>
      </c>
      <c r="F44" s="19">
        <v>2</v>
      </c>
      <c r="G44" s="30">
        <v>6</v>
      </c>
      <c r="H44" s="33">
        <v>0</v>
      </c>
      <c r="I44" s="22">
        <v>5</v>
      </c>
      <c r="J44" s="9">
        <f t="shared" si="0"/>
        <v>19</v>
      </c>
      <c r="K44" s="46">
        <f t="shared" si="1"/>
        <v>0.104972375690608</v>
      </c>
      <c r="M44" s="55"/>
      <c r="N44" s="50"/>
    </row>
    <row r="45" ht="24" customHeight="1" spans="1:14">
      <c r="A45" s="9" t="s">
        <v>218</v>
      </c>
      <c r="B45" s="26"/>
      <c r="C45" s="32" t="s">
        <v>219</v>
      </c>
      <c r="D45" s="22">
        <v>12</v>
      </c>
      <c r="E45" s="18">
        <v>22</v>
      </c>
      <c r="F45" s="19">
        <v>2</v>
      </c>
      <c r="G45" s="30">
        <v>8</v>
      </c>
      <c r="H45" s="21">
        <v>0</v>
      </c>
      <c r="I45" s="22">
        <v>3</v>
      </c>
      <c r="J45" s="9">
        <f t="shared" si="0"/>
        <v>47</v>
      </c>
      <c r="K45" s="46">
        <f t="shared" si="1"/>
        <v>0.259668508287293</v>
      </c>
      <c r="M45" s="55"/>
      <c r="N45" s="50"/>
    </row>
    <row r="46" ht="24" customHeight="1" spans="1:14">
      <c r="A46" s="9" t="s">
        <v>220</v>
      </c>
      <c r="B46" s="26"/>
      <c r="C46" s="34" t="s">
        <v>221</v>
      </c>
      <c r="D46" s="22">
        <v>1710</v>
      </c>
      <c r="E46" s="18">
        <v>2061</v>
      </c>
      <c r="F46" s="19">
        <v>1638</v>
      </c>
      <c r="G46" s="30">
        <v>1804</v>
      </c>
      <c r="H46" s="33">
        <v>1914</v>
      </c>
      <c r="I46" s="22">
        <v>1542</v>
      </c>
      <c r="J46" s="9">
        <f t="shared" si="0"/>
        <v>10669</v>
      </c>
      <c r="K46" s="46">
        <f t="shared" si="1"/>
        <v>58.9447513812155</v>
      </c>
      <c r="M46" s="56"/>
      <c r="N46" s="50"/>
    </row>
    <row r="47" ht="24" customHeight="1" spans="1:14">
      <c r="A47" s="9" t="s">
        <v>222</v>
      </c>
      <c r="B47" s="26"/>
      <c r="C47" s="21" t="s">
        <v>223</v>
      </c>
      <c r="D47" s="22">
        <v>285</v>
      </c>
      <c r="E47" s="18">
        <v>428</v>
      </c>
      <c r="F47" s="19">
        <v>470</v>
      </c>
      <c r="G47" s="30">
        <v>210</v>
      </c>
      <c r="H47" s="35">
        <v>210</v>
      </c>
      <c r="I47" s="22">
        <v>300</v>
      </c>
      <c r="J47" s="9">
        <f t="shared" si="0"/>
        <v>1903</v>
      </c>
      <c r="K47" s="46">
        <f t="shared" si="1"/>
        <v>10.5138121546961</v>
      </c>
      <c r="M47" s="51"/>
      <c r="N47" s="50"/>
    </row>
    <row r="48" ht="24" customHeight="1" spans="1:14">
      <c r="A48" s="9" t="s">
        <v>224</v>
      </c>
      <c r="B48" s="26"/>
      <c r="C48" s="36" t="s">
        <v>225</v>
      </c>
      <c r="D48" s="18">
        <v>11</v>
      </c>
      <c r="E48" s="18">
        <v>0</v>
      </c>
      <c r="F48" s="19">
        <v>0</v>
      </c>
      <c r="G48" s="30">
        <v>0</v>
      </c>
      <c r="H48" s="28">
        <v>0</v>
      </c>
      <c r="I48" s="57">
        <v>2</v>
      </c>
      <c r="J48" s="9">
        <f t="shared" si="0"/>
        <v>13</v>
      </c>
      <c r="K48" s="46">
        <f t="shared" si="1"/>
        <v>0.0718232044198895</v>
      </c>
      <c r="M48" s="55"/>
      <c r="N48" s="50"/>
    </row>
    <row r="49" ht="24" customHeight="1" spans="1:14">
      <c r="A49" s="9" t="s">
        <v>226</v>
      </c>
      <c r="B49" s="26"/>
      <c r="C49" s="36" t="s">
        <v>227</v>
      </c>
      <c r="D49" s="9">
        <v>0</v>
      </c>
      <c r="E49" s="36">
        <v>30</v>
      </c>
      <c r="F49" s="19">
        <v>3</v>
      </c>
      <c r="G49" s="36">
        <v>33</v>
      </c>
      <c r="H49" s="36">
        <v>0</v>
      </c>
      <c r="I49" s="37">
        <v>5</v>
      </c>
      <c r="J49" s="9">
        <f t="shared" si="0"/>
        <v>71</v>
      </c>
      <c r="K49" s="46">
        <f t="shared" si="1"/>
        <v>0.392265193370166</v>
      </c>
      <c r="M49" s="40"/>
      <c r="N49" s="40"/>
    </row>
    <row r="50" ht="24" customHeight="1" spans="1:11">
      <c r="A50" s="9" t="s">
        <v>228</v>
      </c>
      <c r="B50" s="26"/>
      <c r="C50" s="36" t="s">
        <v>229</v>
      </c>
      <c r="D50" s="9">
        <v>0</v>
      </c>
      <c r="E50" s="37">
        <v>255</v>
      </c>
      <c r="F50" s="19">
        <v>1010</v>
      </c>
      <c r="G50" s="37">
        <v>742</v>
      </c>
      <c r="H50" s="36">
        <v>686</v>
      </c>
      <c r="I50" s="37">
        <v>872</v>
      </c>
      <c r="J50" s="9">
        <f t="shared" si="0"/>
        <v>3565</v>
      </c>
      <c r="K50" s="46">
        <f t="shared" si="1"/>
        <v>19.6961325966851</v>
      </c>
    </row>
    <row r="51" ht="24" customHeight="1" spans="1:11">
      <c r="A51" s="9" t="s">
        <v>230</v>
      </c>
      <c r="B51" s="26"/>
      <c r="C51" s="32" t="s">
        <v>231</v>
      </c>
      <c r="D51" s="9">
        <v>0</v>
      </c>
      <c r="E51" s="9">
        <v>0</v>
      </c>
      <c r="F51" s="32">
        <v>1066</v>
      </c>
      <c r="G51" s="38">
        <v>968</v>
      </c>
      <c r="H51" s="32">
        <v>326</v>
      </c>
      <c r="I51" s="37">
        <v>888</v>
      </c>
      <c r="J51" s="9">
        <f t="shared" si="0"/>
        <v>3248</v>
      </c>
      <c r="K51" s="46">
        <f t="shared" si="1"/>
        <v>17.9447513812155</v>
      </c>
    </row>
  </sheetData>
  <mergeCells count="7">
    <mergeCell ref="A2:K2"/>
    <mergeCell ref="A3:K3"/>
    <mergeCell ref="D4:J4"/>
    <mergeCell ref="A4:A5"/>
    <mergeCell ref="B4:B5"/>
    <mergeCell ref="C4:C5"/>
    <mergeCell ref="K4:K5"/>
  </mergeCells>
  <printOptions horizontalCentered="1"/>
  <pageMargins left="0.708661417322835" right="0.748031496062992" top="0.196527777777778" bottom="0.196527777777778" header="0.118055555555556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市场运行监测</vt:lpstr>
      <vt:lpstr>客流地区分布</vt:lpstr>
      <vt:lpstr>客运站点运行监测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2021-01-21T07:55:00Z</dcterms:created>
  <cp:lastPrinted>2021-08-23T09:44:00Z</cp:lastPrinted>
  <dcterms:modified xsi:type="dcterms:W3CDTF">2026-07-16T03:26:34Z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78842C47F94D41DBB0AA459BC7BB11C4</vt:lpwstr>
  </property>
</Properties>
</file>